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17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PRIHODA'!$A$1:$H$79</definedName>
  </definedNames>
  <calcPr fullCalcOnLoad="1"/>
</workbook>
</file>

<file path=xl/sharedStrings.xml><?xml version="1.0" encoding="utf-8"?>
<sst xmlns="http://schemas.openxmlformats.org/spreadsheetml/2006/main" count="175" uniqueCount="78">
  <si>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</si>
  <si>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</si>
  <si>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</si>
  <si>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</si>
  <si>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</si>
  <si>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</si>
  <si>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</si>
  <si>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</si>
  <si>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</si>
  <si>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</si>
  <si>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</si>
  <si>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</si>
  <si>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</si>
  <si>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</si>
  <si>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</si>
  <si>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</si>
  <si>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</si>
  <si>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</si>
  <si>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</si>
  <si>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</si>
  <si>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</si>
  <si>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</si>
  <si>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</si>
  <si>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</si>
  <si>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</si>
  <si>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2017.</t>
  </si>
  <si>
    <t>Ukupno prihodi i primici za 2017.</t>
  </si>
  <si>
    <t>2018.</t>
  </si>
  <si>
    <t>Ukupno prihodi i primici za 2018.</t>
  </si>
  <si>
    <t>PLAN RASHODA I IZDATAKA</t>
  </si>
  <si>
    <t>Šifra</t>
  </si>
  <si>
    <t>Naziv</t>
  </si>
  <si>
    <t>Donacije</t>
  </si>
  <si>
    <t>PROJEKCIJA PLANA ZA 2018.</t>
  </si>
  <si>
    <t>OŠ VJEKOSLAVA KALEBA</t>
  </si>
  <si>
    <t>Program</t>
  </si>
  <si>
    <t>Osnovno i srednjoškolsko obrazovanje</t>
  </si>
  <si>
    <t>Aktivnost</t>
  </si>
  <si>
    <t>Osnovnoškolsko obrazovanje-standard</t>
  </si>
  <si>
    <t>RASHODI POSLOVANJA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</si>
  <si>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</si>
  <si>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</si>
  <si>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</si>
  <si>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</si>
  <si>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</si>
  <si>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</si>
  <si>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</si>
  <si>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</si>
  <si>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</si>
  <si>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UKUPNO:</t>
  </si>
  <si>
    <t>Osnovnoškolsko obrazovanje - operativni plan</t>
  </si>
  <si>
    <t>Podizanje kvalitete i standarda kroz aktivnosti škola</t>
  </si>
  <si>
    <t>Plaće (Bruto)</t>
  </si>
  <si>
    <t>Doprinosi na plaće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</si>
  <si>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</si>
  <si>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</si>
  <si>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</si>
  <si>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</si>
  <si>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T</t>
  </si>
  <si>
    <t>Projekti Europske unije</t>
  </si>
  <si>
    <t>Stručno osposobljavanje za rad bez zasnivanja radnog odnosa</t>
  </si>
  <si>
    <t>Naknade trošk.osobama izvan radn.odn.</t>
  </si>
  <si>
    <t xml:space="preserve">Osnovnoškolski glazbeni odgoj </t>
  </si>
  <si>
    <t xml:space="preserve">A </t>
  </si>
  <si>
    <t>SVEUKUPNO:</t>
  </si>
  <si>
    <t>Financijski rashodi</t>
  </si>
  <si>
    <t>PRIJEDLOG FINANCIJSKOG PLANA OSNOVNE ŠKOLE VJEKOSLAVA KALEBA  ZA 2017. I PROJEKCIJA PLANA ZA  2018. I 2019. GODINU</t>
  </si>
  <si>
    <t>Prijedlog plana 
Za 2017.</t>
  </si>
  <si>
    <t>Projekcija plana
Za 2018.</t>
  </si>
  <si>
    <t>Projekcija plana 
Za 2019.</t>
  </si>
  <si>
    <t>2019.</t>
  </si>
  <si>
    <t>Ukupno prihodi i primici za 2019.</t>
  </si>
  <si>
    <t>Djelatnost osnovnih i srednjih škola izvan proračuna ŠKŽ</t>
  </si>
  <si>
    <t>OSNOVNO OBRAZOVANJE</t>
  </si>
  <si>
    <t>OSIGURANJE PREHRANE DJECE U OSNOVNIM ŠKOLAMA</t>
  </si>
  <si>
    <t>SVEUKUPNO :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</si>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</sst>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1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.85"/>
      <color indexed="10"/>
      <name val="Arial"/>
      <family val="2"/>
    </font>
    <font>
      <i/>
      <sz val="9.85"/>
      <color indexed="10"/>
      <name val="Arial"/>
      <family val="2"/>
    </font>
    <font>
      <b/>
      <sz val="9.85"/>
      <color indexed="10"/>
      <name val="Arial"/>
      <family val="2"/>
    </font>
    <font>
      <b/>
      <i/>
      <sz val="9.85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12"/>
      <color indexed="48"/>
      <name val="Arial"/>
      <family val="2"/>
    </font>
    <font>
      <b/>
      <sz val="10"/>
      <color indexed="48"/>
      <name val="MS Sans Serif"/>
      <family val="2"/>
    </font>
    <font>
      <sz val="10"/>
      <color indexed="48"/>
      <name val="MS Sans Serif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56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3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Alignment="0" applyProtection="0"/>
    <xf numFmtId="0" fontId="15" fillId="35" borderId="14" applyNumberFormat="0" applyAlignment="0" applyProtection="0"/>
    <xf numFmtId="9" fontId="1" fillId="0" borderId="0" applyFill="0" applyBorder="0" applyAlignment="0" applyProtection="0"/>
    <xf numFmtId="0" fontId="65" fillId="0" borderId="15" applyNumberFormat="0" applyFill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left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right" vertical="center" wrapText="1"/>
      <protection/>
    </xf>
    <xf numFmtId="3" fontId="22" fillId="0" borderId="24" xfId="0" applyNumberFormat="1" applyFont="1" applyFill="1" applyBorder="1" applyAlignment="1" applyProtection="1">
      <alignment horizontal="right" vertical="center" wrapText="1"/>
      <protection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left" vertical="center"/>
    </xf>
    <xf numFmtId="0" fontId="1" fillId="0" borderId="26" xfId="0" applyNumberFormat="1" applyFont="1" applyFill="1" applyBorder="1" applyAlignment="1" applyProtection="1">
      <alignment vertical="center"/>
      <protection/>
    </xf>
    <xf numFmtId="3" fontId="22" fillId="0" borderId="23" xfId="0" applyNumberFormat="1" applyFont="1" applyBorder="1" applyAlignment="1">
      <alignment horizontal="right" vertical="center"/>
    </xf>
    <xf numFmtId="3" fontId="1" fillId="0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3" fontId="22" fillId="0" borderId="28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3" fontId="22" fillId="0" borderId="27" xfId="0" applyNumberFormat="1" applyFont="1" applyBorder="1" applyAlignment="1">
      <alignment horizontal="right" vertical="center"/>
    </xf>
    <xf numFmtId="3" fontId="22" fillId="0" borderId="29" xfId="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left" vertical="center"/>
    </xf>
    <xf numFmtId="0" fontId="22" fillId="0" borderId="30" xfId="0" applyNumberFormat="1" applyFont="1" applyFill="1" applyBorder="1" applyAlignment="1" applyProtection="1">
      <alignment vertical="center" wrapText="1"/>
      <protection/>
    </xf>
    <xf numFmtId="0" fontId="20" fillId="0" borderId="30" xfId="0" applyNumberFormat="1" applyFont="1" applyFill="1" applyBorder="1" applyAlignment="1" applyProtection="1">
      <alignment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3" fontId="25" fillId="0" borderId="30" xfId="0" applyNumberFormat="1" applyFont="1" applyFill="1" applyBorder="1" applyAlignment="1" applyProtection="1">
      <alignment vertical="center"/>
      <protection/>
    </xf>
    <xf numFmtId="3" fontId="22" fillId="0" borderId="31" xfId="0" applyNumberFormat="1" applyFont="1" applyBorder="1" applyAlignment="1">
      <alignment horizontal="right" vertical="center"/>
    </xf>
    <xf numFmtId="3" fontId="22" fillId="0" borderId="32" xfId="0" applyNumberFormat="1" applyFont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3" fillId="35" borderId="33" xfId="0" applyNumberFormat="1" applyFont="1" applyFill="1" applyBorder="1" applyAlignment="1">
      <alignment horizontal="right" vertical="top" wrapText="1"/>
    </xf>
    <xf numFmtId="1" fontId="23" fillId="35" borderId="34" xfId="0" applyNumberFormat="1" applyFont="1" applyFill="1" applyBorder="1" applyAlignment="1">
      <alignment horizontal="left" wrapText="1"/>
    </xf>
    <xf numFmtId="0" fontId="23" fillId="0" borderId="35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1" fontId="1" fillId="0" borderId="36" xfId="0" applyNumberFormat="1" applyFont="1" applyBorder="1" applyAlignment="1">
      <alignment horizontal="left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left" wrapText="1"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1" fontId="1" fillId="0" borderId="44" xfId="0" applyNumberFormat="1" applyFont="1" applyBorder="1" applyAlignment="1">
      <alignment horizontal="left" wrapText="1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1" fontId="23" fillId="0" borderId="48" xfId="0" applyNumberFormat="1" applyFont="1" applyBorder="1" applyAlignment="1">
      <alignment wrapText="1"/>
    </xf>
    <xf numFmtId="3" fontId="1" fillId="0" borderId="3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27" fillId="0" borderId="26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34" fillId="35" borderId="0" xfId="0" applyNumberFormat="1" applyFont="1" applyFill="1" applyBorder="1" applyAlignment="1" applyProtection="1">
      <alignment horizontal="center"/>
      <protection/>
    </xf>
    <xf numFmtId="0" fontId="35" fillId="35" borderId="0" xfId="0" applyNumberFormat="1" applyFont="1" applyFill="1" applyBorder="1" applyAlignment="1" applyProtection="1">
      <alignment wrapText="1"/>
      <protection/>
    </xf>
    <xf numFmtId="0" fontId="35" fillId="35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36" fillId="35" borderId="23" xfId="0" applyNumberFormat="1" applyFont="1" applyFill="1" applyBorder="1" applyAlignment="1" applyProtection="1">
      <alignment horizontal="center" vertical="center" wrapText="1"/>
      <protection/>
    </xf>
    <xf numFmtId="0" fontId="23" fillId="35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1" fontId="40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1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right" wrapText="1"/>
      <protection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37" fillId="0" borderId="0" xfId="0" applyNumberFormat="1" applyFont="1" applyFill="1" applyBorder="1" applyAlignment="1" applyProtection="1">
      <alignment horizontal="right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1" fontId="40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49" xfId="0" applyNumberFormat="1" applyFont="1" applyFill="1" applyBorder="1" applyAlignment="1" applyProtection="1">
      <alignment horizontal="left" vertical="center" wrapText="1"/>
      <protection/>
    </xf>
    <xf numFmtId="0" fontId="22" fillId="0" borderId="5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left" vertical="center"/>
    </xf>
    <xf numFmtId="3" fontId="23" fillId="0" borderId="48" xfId="0" applyNumberFormat="1" applyFont="1" applyBorder="1" applyAlignment="1">
      <alignment horizontal="center"/>
    </xf>
    <xf numFmtId="0" fontId="21" fillId="0" borderId="51" xfId="0" applyNumberFormat="1" applyFont="1" applyFill="1" applyBorder="1" applyAlignment="1" applyProtection="1">
      <alignment horizontal="left" wrapText="1"/>
      <protection/>
    </xf>
    <xf numFmtId="0" fontId="22" fillId="0" borderId="48" xfId="0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971550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285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104775</xdr:rowOff>
    </xdr:from>
    <xdr:to>
      <xdr:col>1</xdr:col>
      <xdr:colOff>0</xdr:colOff>
      <xdr:row>28</xdr:row>
      <xdr:rowOff>733425</xdr:rowOff>
    </xdr:to>
    <xdr:sp>
      <xdr:nvSpPr>
        <xdr:cNvPr id="3" name="Line 1"/>
        <xdr:cNvSpPr>
          <a:spLocks/>
        </xdr:cNvSpPr>
      </xdr:nvSpPr>
      <xdr:spPr>
        <a:xfrm>
          <a:off x="19050" y="5895975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104775</xdr:rowOff>
    </xdr:from>
    <xdr:to>
      <xdr:col>0</xdr:col>
      <xdr:colOff>1057275</xdr:colOff>
      <xdr:row>28</xdr:row>
      <xdr:rowOff>733425</xdr:rowOff>
    </xdr:to>
    <xdr:sp>
      <xdr:nvSpPr>
        <xdr:cNvPr id="4" name="Line 2"/>
        <xdr:cNvSpPr>
          <a:spLocks/>
        </xdr:cNvSpPr>
      </xdr:nvSpPr>
      <xdr:spPr>
        <a:xfrm>
          <a:off x="9525" y="5895975"/>
          <a:ext cx="1047750" cy="1276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161925</xdr:rowOff>
    </xdr:from>
    <xdr:to>
      <xdr:col>1</xdr:col>
      <xdr:colOff>0</xdr:colOff>
      <xdr:row>57</xdr:row>
      <xdr:rowOff>600075</xdr:rowOff>
    </xdr:to>
    <xdr:sp>
      <xdr:nvSpPr>
        <xdr:cNvPr id="5" name="Line 1"/>
        <xdr:cNvSpPr>
          <a:spLocks/>
        </xdr:cNvSpPr>
      </xdr:nvSpPr>
      <xdr:spPr>
        <a:xfrm>
          <a:off x="19050" y="11915775"/>
          <a:ext cx="1047750" cy="1409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161925</xdr:rowOff>
    </xdr:from>
    <xdr:to>
      <xdr:col>0</xdr:col>
      <xdr:colOff>1057275</xdr:colOff>
      <xdr:row>57</xdr:row>
      <xdr:rowOff>600075</xdr:rowOff>
    </xdr:to>
    <xdr:sp>
      <xdr:nvSpPr>
        <xdr:cNvPr id="6" name="Line 2"/>
        <xdr:cNvSpPr>
          <a:spLocks/>
        </xdr:cNvSpPr>
      </xdr:nvSpPr>
      <xdr:spPr>
        <a:xfrm>
          <a:off x="9525" y="11915775"/>
          <a:ext cx="1047750" cy="1409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8.8515625" style="1" customWidth="1"/>
    <col min="6" max="6" width="16.57421875" style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s="3" customFormat="1" ht="49.5" customHeight="1">
      <c r="A1" s="132" t="s">
        <v>66</v>
      </c>
      <c r="B1" s="132"/>
      <c r="C1" s="132"/>
      <c r="D1" s="132"/>
      <c r="E1" s="132"/>
      <c r="F1" s="132"/>
      <c r="G1" s="132"/>
      <c r="H1" s="132"/>
    </row>
    <row r="2" spans="1:8" s="4" customFormat="1" ht="19.5" customHeight="1">
      <c r="A2" s="132" t="s">
        <v>0</v>
      </c>
      <c r="B2" s="132"/>
      <c r="C2" s="132"/>
      <c r="D2" s="132"/>
      <c r="E2" s="132"/>
      <c r="F2" s="132"/>
      <c r="G2" s="132"/>
      <c r="H2" s="132"/>
    </row>
    <row r="3" spans="1:8" ht="15" customHeight="1">
      <c r="A3" s="130"/>
      <c r="B3" s="130"/>
      <c r="C3" s="130"/>
      <c r="D3" s="130"/>
      <c r="E3" s="130"/>
      <c r="F3" s="130"/>
      <c r="G3" s="130"/>
      <c r="H3" s="130"/>
    </row>
    <row r="4" spans="1:9" s="3" customFormat="1" ht="27.75" customHeight="1">
      <c r="A4" s="5"/>
      <c r="B4" s="6"/>
      <c r="C4" s="6"/>
      <c r="D4" s="7"/>
      <c r="E4" s="8"/>
      <c r="F4" s="9" t="s">
        <v>67</v>
      </c>
      <c r="G4" s="9" t="s">
        <v>68</v>
      </c>
      <c r="H4" s="10" t="s">
        <v>69</v>
      </c>
      <c r="I4" s="11"/>
    </row>
    <row r="5" spans="1:9" s="3" customFormat="1" ht="27.75" customHeight="1">
      <c r="A5" s="133" t="s">
        <v>1</v>
      </c>
      <c r="B5" s="133"/>
      <c r="C5" s="133"/>
      <c r="D5" s="133"/>
      <c r="E5" s="133"/>
      <c r="F5" s="12">
        <v>689076</v>
      </c>
      <c r="G5" s="12">
        <v>681444</v>
      </c>
      <c r="H5" s="13">
        <v>681444</v>
      </c>
      <c r="I5" s="11"/>
    </row>
    <row r="6" spans="1:8" s="3" customFormat="1" ht="22.5" customHeight="1">
      <c r="A6" s="131" t="s">
        <v>2</v>
      </c>
      <c r="B6" s="131"/>
      <c r="C6" s="131"/>
      <c r="D6" s="131"/>
      <c r="E6" s="131"/>
      <c r="F6" s="14">
        <v>689076</v>
      </c>
      <c r="G6" s="14">
        <v>681444</v>
      </c>
      <c r="H6" s="15">
        <v>681444</v>
      </c>
    </row>
    <row r="7" spans="1:8" s="3" customFormat="1" ht="22.5" customHeight="1">
      <c r="A7" s="134" t="s">
        <v>3</v>
      </c>
      <c r="B7" s="134"/>
      <c r="C7" s="134"/>
      <c r="D7" s="134"/>
      <c r="E7" s="134"/>
      <c r="F7" s="14">
        <v>0</v>
      </c>
      <c r="G7" s="14">
        <v>0</v>
      </c>
      <c r="H7" s="15">
        <v>0</v>
      </c>
    </row>
    <row r="8" spans="1:8" s="3" customFormat="1" ht="22.5" customHeight="1">
      <c r="A8" s="16" t="s">
        <v>4</v>
      </c>
      <c r="B8" s="17"/>
      <c r="C8" s="17"/>
      <c r="D8" s="17"/>
      <c r="E8" s="17"/>
      <c r="F8" s="18">
        <f>SUM(F9:F10)</f>
        <v>689076</v>
      </c>
      <c r="G8" s="18">
        <f>SUM(G9:G10)</f>
        <v>681444</v>
      </c>
      <c r="H8" s="18">
        <f>SUM(H9:H10)</f>
        <v>681444</v>
      </c>
    </row>
    <row r="9" spans="1:8" s="3" customFormat="1" ht="22.5" customHeight="1">
      <c r="A9" s="131" t="s">
        <v>5</v>
      </c>
      <c r="B9" s="131"/>
      <c r="C9" s="131"/>
      <c r="D9" s="131"/>
      <c r="E9" s="131"/>
      <c r="F9" s="14">
        <v>689076</v>
      </c>
      <c r="G9" s="14">
        <v>681444</v>
      </c>
      <c r="H9" s="15">
        <v>681444</v>
      </c>
    </row>
    <row r="10" spans="1:8" s="3" customFormat="1" ht="22.5" customHeight="1">
      <c r="A10" s="134" t="s">
        <v>6</v>
      </c>
      <c r="B10" s="134"/>
      <c r="C10" s="134"/>
      <c r="D10" s="134"/>
      <c r="E10" s="134"/>
      <c r="F10" s="14">
        <v>0</v>
      </c>
      <c r="G10" s="19">
        <v>0</v>
      </c>
      <c r="H10" s="20">
        <v>0</v>
      </c>
    </row>
    <row r="11" spans="1:8" s="3" customFormat="1" ht="22.5" customHeight="1">
      <c r="A11" s="128" t="s">
        <v>7</v>
      </c>
      <c r="B11" s="128"/>
      <c r="C11" s="128"/>
      <c r="D11" s="128"/>
      <c r="E11" s="128"/>
      <c r="F11" s="21">
        <f>F5-F8</f>
        <v>0</v>
      </c>
      <c r="G11" s="21">
        <f>G5-G8</f>
        <v>0</v>
      </c>
      <c r="H11" s="21">
        <f>H5-H8</f>
        <v>0</v>
      </c>
    </row>
    <row r="12" spans="1:8" ht="15" customHeight="1">
      <c r="A12" s="130"/>
      <c r="B12" s="130"/>
      <c r="C12" s="130"/>
      <c r="D12" s="130"/>
      <c r="E12" s="130"/>
      <c r="F12" s="130"/>
      <c r="G12" s="130"/>
      <c r="H12" s="130"/>
    </row>
    <row r="13" spans="1:8" s="3" customFormat="1" ht="27.75" customHeight="1">
      <c r="A13" s="5"/>
      <c r="B13" s="6"/>
      <c r="C13" s="6"/>
      <c r="D13" s="7"/>
      <c r="E13" s="8"/>
      <c r="F13" s="9" t="s">
        <v>67</v>
      </c>
      <c r="G13" s="9" t="s">
        <v>68</v>
      </c>
      <c r="H13" s="10" t="s">
        <v>69</v>
      </c>
    </row>
    <row r="14" spans="1:8" s="3" customFormat="1" ht="22.5" customHeight="1">
      <c r="A14" s="128" t="s">
        <v>8</v>
      </c>
      <c r="B14" s="128"/>
      <c r="C14" s="128"/>
      <c r="D14" s="128"/>
      <c r="E14" s="128"/>
      <c r="F14" s="22">
        <v>0</v>
      </c>
      <c r="G14" s="22">
        <v>0</v>
      </c>
      <c r="H14" s="22">
        <v>0</v>
      </c>
    </row>
    <row r="15" spans="1:8" s="23" customFormat="1" ht="15" customHeight="1">
      <c r="A15" s="130"/>
      <c r="B15" s="130"/>
      <c r="C15" s="130"/>
      <c r="D15" s="130"/>
      <c r="E15" s="130"/>
      <c r="F15" s="130"/>
      <c r="G15" s="130"/>
      <c r="H15" s="130"/>
    </row>
    <row r="16" spans="1:8" s="24" customFormat="1" ht="27.75" customHeight="1">
      <c r="A16" s="5"/>
      <c r="B16" s="6"/>
      <c r="C16" s="6"/>
      <c r="D16" s="7"/>
      <c r="E16" s="8"/>
      <c r="F16" s="9" t="s">
        <v>67</v>
      </c>
      <c r="G16" s="9" t="s">
        <v>68</v>
      </c>
      <c r="H16" s="10" t="s">
        <v>69</v>
      </c>
    </row>
    <row r="17" spans="1:8" s="3" customFormat="1" ht="21.75" customHeight="1">
      <c r="A17" s="131" t="s">
        <v>9</v>
      </c>
      <c r="B17" s="131"/>
      <c r="C17" s="131"/>
      <c r="D17" s="131"/>
      <c r="E17" s="131"/>
      <c r="F17" s="19">
        <v>0</v>
      </c>
      <c r="G17" s="19">
        <v>0</v>
      </c>
      <c r="H17" s="20">
        <v>0</v>
      </c>
    </row>
    <row r="18" spans="1:8" s="3" customFormat="1" ht="21.75" customHeight="1">
      <c r="A18" s="131" t="s">
        <v>10</v>
      </c>
      <c r="B18" s="131"/>
      <c r="C18" s="131"/>
      <c r="D18" s="131"/>
      <c r="E18" s="131"/>
      <c r="F18" s="19">
        <v>0</v>
      </c>
      <c r="G18" s="19">
        <v>0</v>
      </c>
      <c r="H18" s="20">
        <v>0</v>
      </c>
    </row>
    <row r="19" spans="1:8" s="24" customFormat="1" ht="21.75" customHeight="1">
      <c r="A19" s="128" t="s">
        <v>11</v>
      </c>
      <c r="B19" s="128"/>
      <c r="C19" s="128"/>
      <c r="D19" s="128"/>
      <c r="E19" s="128"/>
      <c r="F19" s="25">
        <f>F17-F18</f>
        <v>0</v>
      </c>
      <c r="G19" s="25">
        <f>G17-G18</f>
        <v>0</v>
      </c>
      <c r="H19" s="26">
        <f>H17-H18</f>
        <v>0</v>
      </c>
    </row>
    <row r="20" spans="1:8" s="24" customFormat="1" ht="15" customHeight="1">
      <c r="A20" s="27"/>
      <c r="B20" s="28"/>
      <c r="C20" s="29"/>
      <c r="D20" s="30"/>
      <c r="E20" s="28"/>
      <c r="F20" s="31"/>
      <c r="G20" s="31"/>
      <c r="H20" s="31"/>
    </row>
    <row r="21" spans="1:8" s="24" customFormat="1" ht="22.5" customHeight="1">
      <c r="A21" s="129" t="s">
        <v>12</v>
      </c>
      <c r="B21" s="129"/>
      <c r="C21" s="129"/>
      <c r="D21" s="129"/>
      <c r="E21" s="129"/>
      <c r="F21" s="32">
        <f>F11+F14+F19</f>
        <v>0</v>
      </c>
      <c r="G21" s="32">
        <f>G11+G14+G19</f>
        <v>0</v>
      </c>
      <c r="H21" s="33">
        <f>H11+H14+H19</f>
        <v>0</v>
      </c>
    </row>
    <row r="22" ht="18" customHeight="1"/>
  </sheetData>
  <sheetProtection selectLockedCells="1" selectUnlockedCells="1"/>
  <mergeCells count="16">
    <mergeCell ref="A9:E9"/>
    <mergeCell ref="A10:E10"/>
    <mergeCell ref="A1:H1"/>
    <mergeCell ref="A2:H2"/>
    <mergeCell ref="A3:H3"/>
    <mergeCell ref="A5:E5"/>
    <mergeCell ref="A6:E6"/>
    <mergeCell ref="A7:E7"/>
    <mergeCell ref="A19:E19"/>
    <mergeCell ref="A21:E21"/>
    <mergeCell ref="A11:E11"/>
    <mergeCell ref="A12:H12"/>
    <mergeCell ref="A17:E17"/>
    <mergeCell ref="A18:E18"/>
    <mergeCell ref="A14:E14"/>
    <mergeCell ref="A15:H15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PageLayoutView="0" workbookViewId="0" topLeftCell="A64">
      <selection activeCell="B79" sqref="B79"/>
    </sheetView>
  </sheetViews>
  <sheetFormatPr defaultColWidth="11.421875" defaultRowHeight="12.75"/>
  <cols>
    <col min="1" max="1" width="16.00390625" style="1" customWidth="1"/>
    <col min="2" max="3" width="17.57421875" style="1" customWidth="1"/>
    <col min="4" max="4" width="17.57421875" style="2" customWidth="1"/>
    <col min="5" max="8" width="17.57421875" style="34" customWidth="1"/>
    <col min="9" max="9" width="7.8515625" style="34" customWidth="1"/>
    <col min="10" max="10" width="14.28125" style="34" customWidth="1"/>
    <col min="11" max="11" width="7.8515625" style="34" customWidth="1"/>
    <col min="12" max="16384" width="11.421875" style="34" customWidth="1"/>
  </cols>
  <sheetData>
    <row r="1" spans="1:8" s="35" customFormat="1" ht="24" customHeight="1">
      <c r="A1" s="132" t="s">
        <v>13</v>
      </c>
      <c r="B1" s="132"/>
      <c r="C1" s="132"/>
      <c r="D1" s="132"/>
      <c r="E1" s="132"/>
      <c r="F1" s="132"/>
      <c r="G1" s="132"/>
      <c r="H1" s="132"/>
    </row>
    <row r="2" spans="1:8" s="37" customFormat="1" ht="12.75">
      <c r="A2" s="36"/>
      <c r="H2" s="38" t="s">
        <v>14</v>
      </c>
    </row>
    <row r="3" spans="1:8" s="37" customFormat="1" ht="26.25" customHeight="1">
      <c r="A3" s="39" t="s">
        <v>15</v>
      </c>
      <c r="B3" s="137" t="s">
        <v>25</v>
      </c>
      <c r="C3" s="137"/>
      <c r="D3" s="137"/>
      <c r="E3" s="137"/>
      <c r="F3" s="137"/>
      <c r="G3" s="137"/>
      <c r="H3" s="137"/>
    </row>
    <row r="4" spans="1:8" s="37" customFormat="1" ht="76.5">
      <c r="A4" s="40" t="s">
        <v>16</v>
      </c>
      <c r="B4" s="41" t="s">
        <v>17</v>
      </c>
      <c r="C4" s="42" t="s">
        <v>18</v>
      </c>
      <c r="D4" s="42" t="s">
        <v>19</v>
      </c>
      <c r="E4" s="42" t="s">
        <v>20</v>
      </c>
      <c r="F4" s="42" t="s">
        <v>21</v>
      </c>
      <c r="G4" s="42" t="s">
        <v>22</v>
      </c>
      <c r="H4" s="43" t="s">
        <v>23</v>
      </c>
    </row>
    <row r="5" spans="1:8" s="37" customFormat="1" ht="12.75">
      <c r="A5" s="44">
        <v>632</v>
      </c>
      <c r="B5" s="45"/>
      <c r="C5" s="46"/>
      <c r="D5" s="47"/>
      <c r="E5" s="48"/>
      <c r="F5" s="48"/>
      <c r="G5" s="48"/>
      <c r="H5" s="49"/>
    </row>
    <row r="6" spans="1:8" s="37" customFormat="1" ht="12.75">
      <c r="A6" s="50">
        <v>633</v>
      </c>
      <c r="B6" s="51"/>
      <c r="C6" s="52"/>
      <c r="D6" s="52"/>
      <c r="E6" s="52"/>
      <c r="F6" s="52"/>
      <c r="G6" s="52"/>
      <c r="H6" s="53"/>
    </row>
    <row r="7" spans="1:8" s="37" customFormat="1" ht="12.75">
      <c r="A7" s="50">
        <v>634</v>
      </c>
      <c r="B7" s="51"/>
      <c r="C7" s="52"/>
      <c r="D7" s="52"/>
      <c r="E7" s="52"/>
      <c r="F7" s="52"/>
      <c r="G7" s="52"/>
      <c r="H7" s="53"/>
    </row>
    <row r="8" spans="1:8" s="37" customFormat="1" ht="12.75">
      <c r="A8" s="50">
        <v>641</v>
      </c>
      <c r="B8" s="51"/>
      <c r="C8" s="52"/>
      <c r="D8" s="52"/>
      <c r="E8" s="52"/>
      <c r="F8" s="52"/>
      <c r="G8" s="52"/>
      <c r="H8" s="53"/>
    </row>
    <row r="9" spans="1:8" s="37" customFormat="1" ht="12.75">
      <c r="A9" s="50">
        <v>652</v>
      </c>
      <c r="B9" s="51"/>
      <c r="C9" s="52"/>
      <c r="D9" s="52">
        <v>129818</v>
      </c>
      <c r="E9" s="52"/>
      <c r="F9" s="52"/>
      <c r="G9" s="52"/>
      <c r="H9" s="53"/>
    </row>
    <row r="10" spans="1:8" s="37" customFormat="1" ht="12.75">
      <c r="A10" s="50">
        <v>661</v>
      </c>
      <c r="B10" s="51"/>
      <c r="C10" s="52">
        <v>8905</v>
      </c>
      <c r="D10" s="52"/>
      <c r="E10" s="52"/>
      <c r="F10" s="52"/>
      <c r="G10" s="52"/>
      <c r="H10" s="53"/>
    </row>
    <row r="11" spans="1:8" s="37" customFormat="1" ht="12.75">
      <c r="A11" s="50">
        <v>663</v>
      </c>
      <c r="B11" s="51"/>
      <c r="C11" s="52"/>
      <c r="D11" s="52"/>
      <c r="E11" s="52"/>
      <c r="F11" s="52">
        <v>26096</v>
      </c>
      <c r="G11" s="52"/>
      <c r="H11" s="53"/>
    </row>
    <row r="12" spans="1:8" s="37" customFormat="1" ht="12.75">
      <c r="A12" s="50">
        <v>671</v>
      </c>
      <c r="B12" s="51">
        <v>439800</v>
      </c>
      <c r="C12" s="52"/>
      <c r="D12" s="52"/>
      <c r="E12" s="52"/>
      <c r="F12" s="52"/>
      <c r="G12" s="52"/>
      <c r="H12" s="53"/>
    </row>
    <row r="13" spans="1:8" s="37" customFormat="1" ht="12.75">
      <c r="A13" s="50">
        <v>636</v>
      </c>
      <c r="B13" s="51"/>
      <c r="C13" s="52"/>
      <c r="D13" s="52"/>
      <c r="E13" s="52">
        <v>84457</v>
      </c>
      <c r="F13" s="52"/>
      <c r="G13" s="52"/>
      <c r="H13" s="53"/>
    </row>
    <row r="14" spans="1:8" s="37" customFormat="1" ht="12.75">
      <c r="A14" s="50">
        <v>683</v>
      </c>
      <c r="B14" s="51"/>
      <c r="C14" s="52"/>
      <c r="D14" s="52"/>
      <c r="E14" s="52"/>
      <c r="F14" s="52"/>
      <c r="G14" s="52"/>
      <c r="H14" s="53"/>
    </row>
    <row r="15" spans="1:8" s="37" customFormat="1" ht="12.75">
      <c r="A15" s="50">
        <v>711</v>
      </c>
      <c r="B15" s="51"/>
      <c r="C15" s="52"/>
      <c r="D15" s="52"/>
      <c r="E15" s="52"/>
      <c r="F15" s="52"/>
      <c r="G15" s="52"/>
      <c r="H15" s="53"/>
    </row>
    <row r="16" spans="1:8" s="37" customFormat="1" ht="12.75">
      <c r="A16" s="50">
        <v>721</v>
      </c>
      <c r="B16" s="51"/>
      <c r="C16" s="52"/>
      <c r="D16" s="52"/>
      <c r="E16" s="52"/>
      <c r="F16" s="52"/>
      <c r="G16" s="52"/>
      <c r="H16" s="53"/>
    </row>
    <row r="17" spans="1:8" s="37" customFormat="1" ht="12.75">
      <c r="A17" s="50"/>
      <c r="B17" s="51"/>
      <c r="C17" s="52"/>
      <c r="D17" s="52"/>
      <c r="E17" s="52"/>
      <c r="F17" s="52"/>
      <c r="G17" s="52"/>
      <c r="H17" s="53"/>
    </row>
    <row r="18" spans="1:8" s="37" customFormat="1" ht="12.75">
      <c r="A18" s="50"/>
      <c r="B18" s="51"/>
      <c r="C18" s="52"/>
      <c r="D18" s="52"/>
      <c r="E18" s="52"/>
      <c r="F18" s="52"/>
      <c r="G18" s="52"/>
      <c r="H18" s="53"/>
    </row>
    <row r="19" spans="1:8" s="37" customFormat="1" ht="12.75">
      <c r="A19" s="50"/>
      <c r="B19" s="51"/>
      <c r="C19" s="52"/>
      <c r="D19" s="52"/>
      <c r="E19" s="52"/>
      <c r="F19" s="52"/>
      <c r="G19" s="52"/>
      <c r="H19" s="53"/>
    </row>
    <row r="20" spans="1:8" s="37" customFormat="1" ht="12.75">
      <c r="A20" s="50"/>
      <c r="B20" s="51"/>
      <c r="C20" s="52"/>
      <c r="D20" s="52"/>
      <c r="E20" s="52"/>
      <c r="F20" s="52"/>
      <c r="G20" s="52"/>
      <c r="H20" s="53"/>
    </row>
    <row r="21" spans="1:8" s="37" customFormat="1" ht="12.75">
      <c r="A21" s="50"/>
      <c r="B21" s="51"/>
      <c r="C21" s="52"/>
      <c r="D21" s="52"/>
      <c r="E21" s="52"/>
      <c r="F21" s="52"/>
      <c r="G21" s="52"/>
      <c r="H21" s="53"/>
    </row>
    <row r="22" spans="1:8" s="37" customFormat="1" ht="12.75">
      <c r="A22" s="54"/>
      <c r="B22" s="55"/>
      <c r="C22" s="56"/>
      <c r="D22" s="56"/>
      <c r="E22" s="56"/>
      <c r="F22" s="56"/>
      <c r="G22" s="56"/>
      <c r="H22" s="57"/>
    </row>
    <row r="23" spans="1:8" s="37" customFormat="1" ht="30" customHeight="1">
      <c r="A23" s="58" t="s">
        <v>24</v>
      </c>
      <c r="B23" s="59">
        <f aca="true" t="shared" si="0" ref="B23:H23">SUM(B5:B22)</f>
        <v>439800</v>
      </c>
      <c r="C23" s="60">
        <f t="shared" si="0"/>
        <v>8905</v>
      </c>
      <c r="D23" s="60">
        <f t="shared" si="0"/>
        <v>129818</v>
      </c>
      <c r="E23" s="60">
        <f t="shared" si="0"/>
        <v>84457</v>
      </c>
      <c r="F23" s="60">
        <f t="shared" si="0"/>
        <v>26096</v>
      </c>
      <c r="G23" s="60">
        <f t="shared" si="0"/>
        <v>0</v>
      </c>
      <c r="H23" s="61">
        <f t="shared" si="0"/>
        <v>0</v>
      </c>
    </row>
    <row r="24" spans="1:8" s="37" customFormat="1" ht="44.25" customHeight="1">
      <c r="A24" s="58" t="s">
        <v>26</v>
      </c>
      <c r="B24" s="135">
        <v>689076</v>
      </c>
      <c r="C24" s="135"/>
      <c r="D24" s="135"/>
      <c r="E24" s="135"/>
      <c r="F24" s="135"/>
      <c r="G24" s="135"/>
      <c r="H24" s="135"/>
    </row>
    <row r="25" spans="1:8" ht="12.75">
      <c r="A25" s="62"/>
      <c r="B25" s="62"/>
      <c r="C25" s="62"/>
      <c r="D25" s="63"/>
      <c r="E25" s="64"/>
      <c r="H25" s="65"/>
    </row>
    <row r="26" spans="1:8" ht="12.75">
      <c r="A26" s="62"/>
      <c r="B26" s="62"/>
      <c r="C26" s="62"/>
      <c r="D26" s="63"/>
      <c r="E26" s="64"/>
      <c r="H26" s="65"/>
    </row>
    <row r="27" spans="1:8" s="37" customFormat="1" ht="12.75">
      <c r="A27" s="36"/>
      <c r="H27" s="38" t="s">
        <v>14</v>
      </c>
    </row>
    <row r="28" spans="1:8" s="37" customFormat="1" ht="25.5">
      <c r="A28" s="39" t="s">
        <v>15</v>
      </c>
      <c r="B28" s="137" t="s">
        <v>27</v>
      </c>
      <c r="C28" s="137"/>
      <c r="D28" s="137"/>
      <c r="E28" s="137"/>
      <c r="F28" s="137"/>
      <c r="G28" s="137"/>
      <c r="H28" s="137"/>
    </row>
    <row r="29" spans="1:8" s="37" customFormat="1" ht="76.5">
      <c r="A29" s="40" t="s">
        <v>16</v>
      </c>
      <c r="B29" s="41" t="s">
        <v>17</v>
      </c>
      <c r="C29" s="42" t="s">
        <v>18</v>
      </c>
      <c r="D29" s="42" t="s">
        <v>19</v>
      </c>
      <c r="E29" s="42" t="s">
        <v>20</v>
      </c>
      <c r="F29" s="42" t="s">
        <v>21</v>
      </c>
      <c r="G29" s="42" t="s">
        <v>22</v>
      </c>
      <c r="H29" s="43" t="s">
        <v>23</v>
      </c>
    </row>
    <row r="30" spans="1:8" s="37" customFormat="1" ht="12.75">
      <c r="A30" s="44">
        <v>632</v>
      </c>
      <c r="B30" s="45"/>
      <c r="C30" s="46"/>
      <c r="D30" s="47"/>
      <c r="E30" s="48"/>
      <c r="F30" s="48"/>
      <c r="G30" s="48"/>
      <c r="H30" s="49"/>
    </row>
    <row r="31" spans="1:8" s="37" customFormat="1" ht="12.75">
      <c r="A31" s="50">
        <v>633</v>
      </c>
      <c r="B31" s="51"/>
      <c r="C31" s="52"/>
      <c r="D31" s="52"/>
      <c r="E31" s="52"/>
      <c r="F31" s="52"/>
      <c r="G31" s="52"/>
      <c r="H31" s="53"/>
    </row>
    <row r="32" spans="1:8" s="37" customFormat="1" ht="12.75">
      <c r="A32" s="50">
        <v>634</v>
      </c>
      <c r="B32" s="51"/>
      <c r="C32" s="52"/>
      <c r="D32" s="52"/>
      <c r="E32" s="52"/>
      <c r="F32" s="52"/>
      <c r="G32" s="52"/>
      <c r="H32" s="53"/>
    </row>
    <row r="33" spans="1:8" s="37" customFormat="1" ht="12.75">
      <c r="A33" s="50">
        <v>641</v>
      </c>
      <c r="B33" s="51"/>
      <c r="C33" s="52"/>
      <c r="D33" s="52"/>
      <c r="E33" s="52"/>
      <c r="F33" s="52"/>
      <c r="G33" s="52"/>
      <c r="H33" s="53"/>
    </row>
    <row r="34" spans="1:8" s="37" customFormat="1" ht="12.75">
      <c r="A34" s="50">
        <v>652</v>
      </c>
      <c r="B34" s="51"/>
      <c r="C34" s="52"/>
      <c r="D34" s="52">
        <v>129818</v>
      </c>
      <c r="E34" s="52"/>
      <c r="F34" s="52"/>
      <c r="G34" s="52"/>
      <c r="H34" s="53"/>
    </row>
    <row r="35" spans="1:8" s="37" customFormat="1" ht="12.75">
      <c r="A35" s="50">
        <v>661</v>
      </c>
      <c r="B35" s="51"/>
      <c r="C35" s="52">
        <v>8905</v>
      </c>
      <c r="D35" s="52"/>
      <c r="E35" s="52"/>
      <c r="F35" s="52"/>
      <c r="G35" s="52"/>
      <c r="H35" s="53"/>
    </row>
    <row r="36" spans="1:8" s="37" customFormat="1" ht="12.75">
      <c r="A36" s="50">
        <v>663</v>
      </c>
      <c r="B36" s="51"/>
      <c r="C36" s="52"/>
      <c r="D36" s="52"/>
      <c r="E36" s="52"/>
      <c r="F36" s="52">
        <v>18464</v>
      </c>
      <c r="G36" s="52"/>
      <c r="H36" s="53"/>
    </row>
    <row r="37" spans="1:8" s="37" customFormat="1" ht="12.75">
      <c r="A37" s="50">
        <v>671</v>
      </c>
      <c r="B37" s="51">
        <v>439800</v>
      </c>
      <c r="C37" s="52"/>
      <c r="D37" s="52"/>
      <c r="E37" s="52"/>
      <c r="F37" s="52"/>
      <c r="G37" s="52"/>
      <c r="H37" s="53"/>
    </row>
    <row r="38" spans="1:8" s="37" customFormat="1" ht="12.75">
      <c r="A38" s="50">
        <v>636</v>
      </c>
      <c r="B38" s="51"/>
      <c r="C38" s="52"/>
      <c r="D38" s="52"/>
      <c r="E38" s="52">
        <v>84457</v>
      </c>
      <c r="F38" s="52"/>
      <c r="G38" s="52"/>
      <c r="H38" s="53"/>
    </row>
    <row r="39" spans="1:8" s="37" customFormat="1" ht="12.75">
      <c r="A39" s="50">
        <v>683</v>
      </c>
      <c r="B39" s="51"/>
      <c r="C39" s="52"/>
      <c r="D39" s="52"/>
      <c r="E39" s="52"/>
      <c r="F39" s="52"/>
      <c r="G39" s="52"/>
      <c r="H39" s="53"/>
    </row>
    <row r="40" spans="1:8" s="37" customFormat="1" ht="12.75">
      <c r="A40" s="50">
        <v>711</v>
      </c>
      <c r="B40" s="51"/>
      <c r="C40" s="52"/>
      <c r="D40" s="52"/>
      <c r="E40" s="52"/>
      <c r="F40" s="52"/>
      <c r="G40" s="52"/>
      <c r="H40" s="53"/>
    </row>
    <row r="41" spans="1:8" s="37" customFormat="1" ht="12.75">
      <c r="A41" s="50">
        <v>721</v>
      </c>
      <c r="B41" s="51"/>
      <c r="C41" s="52"/>
      <c r="D41" s="52"/>
      <c r="E41" s="52"/>
      <c r="F41" s="52"/>
      <c r="G41" s="52"/>
      <c r="H41" s="53"/>
    </row>
    <row r="42" spans="1:8" s="37" customFormat="1" ht="12.75">
      <c r="A42" s="50"/>
      <c r="B42" s="51"/>
      <c r="C42" s="52"/>
      <c r="D42" s="52"/>
      <c r="E42" s="52"/>
      <c r="F42" s="52"/>
      <c r="G42" s="52"/>
      <c r="H42" s="53"/>
    </row>
    <row r="43" spans="1:8" s="37" customFormat="1" ht="12.75">
      <c r="A43" s="50"/>
      <c r="B43" s="51"/>
      <c r="C43" s="52"/>
      <c r="D43" s="52"/>
      <c r="E43" s="52"/>
      <c r="F43" s="52"/>
      <c r="G43" s="52"/>
      <c r="H43" s="53"/>
    </row>
    <row r="44" spans="1:8" s="37" customFormat="1" ht="12.75">
      <c r="A44" s="50"/>
      <c r="B44" s="51"/>
      <c r="C44" s="52"/>
      <c r="D44" s="52"/>
      <c r="E44" s="52"/>
      <c r="F44" s="52"/>
      <c r="G44" s="52"/>
      <c r="H44" s="53"/>
    </row>
    <row r="45" spans="1:8" s="37" customFormat="1" ht="12.75">
      <c r="A45" s="50"/>
      <c r="B45" s="51"/>
      <c r="C45" s="52"/>
      <c r="D45" s="52"/>
      <c r="E45" s="52"/>
      <c r="F45" s="52"/>
      <c r="G45" s="52"/>
      <c r="H45" s="53"/>
    </row>
    <row r="46" spans="1:8" s="37" customFormat="1" ht="12.75">
      <c r="A46" s="50"/>
      <c r="B46" s="51"/>
      <c r="C46" s="52"/>
      <c r="D46" s="52"/>
      <c r="E46" s="52"/>
      <c r="F46" s="52"/>
      <c r="G46" s="52"/>
      <c r="H46" s="53"/>
    </row>
    <row r="47" spans="1:8" s="37" customFormat="1" ht="12.75">
      <c r="A47" s="54"/>
      <c r="B47" s="55"/>
      <c r="C47" s="56"/>
      <c r="D47" s="56"/>
      <c r="E47" s="56"/>
      <c r="F47" s="56"/>
      <c r="G47" s="56"/>
      <c r="H47" s="57"/>
    </row>
    <row r="48" spans="1:8" s="37" customFormat="1" ht="30" customHeight="1">
      <c r="A48" s="58" t="s">
        <v>24</v>
      </c>
      <c r="B48" s="59">
        <f aca="true" t="shared" si="1" ref="B48:H48">SUM(B30:B47)</f>
        <v>439800</v>
      </c>
      <c r="C48" s="60">
        <f t="shared" si="1"/>
        <v>8905</v>
      </c>
      <c r="D48" s="60">
        <f t="shared" si="1"/>
        <v>129818</v>
      </c>
      <c r="E48" s="60">
        <f t="shared" si="1"/>
        <v>84457</v>
      </c>
      <c r="F48" s="60">
        <f t="shared" si="1"/>
        <v>18464</v>
      </c>
      <c r="G48" s="60">
        <f t="shared" si="1"/>
        <v>0</v>
      </c>
      <c r="H48" s="61">
        <f t="shared" si="1"/>
        <v>0</v>
      </c>
    </row>
    <row r="49" spans="1:8" s="37" customFormat="1" ht="44.25" customHeight="1">
      <c r="A49" s="58" t="s">
        <v>28</v>
      </c>
      <c r="B49" s="135">
        <v>681444</v>
      </c>
      <c r="C49" s="135"/>
      <c r="D49" s="135"/>
      <c r="E49" s="135"/>
      <c r="F49" s="135"/>
      <c r="G49" s="135"/>
      <c r="H49" s="135"/>
    </row>
    <row r="50" spans="1:8" ht="12.75">
      <c r="A50" s="62"/>
      <c r="B50" s="62"/>
      <c r="C50" s="62"/>
      <c r="D50" s="63"/>
      <c r="E50" s="64"/>
      <c r="H50" s="65"/>
    </row>
    <row r="51" spans="1:8" ht="12.75">
      <c r="A51" s="62"/>
      <c r="B51" s="62"/>
      <c r="C51" s="62"/>
      <c r="D51" s="63"/>
      <c r="E51" s="64"/>
      <c r="H51" s="65"/>
    </row>
    <row r="52" spans="1:8" ht="12.75">
      <c r="A52" s="62"/>
      <c r="B52" s="62"/>
      <c r="C52" s="62"/>
      <c r="D52" s="63"/>
      <c r="E52" s="64"/>
      <c r="H52" s="65"/>
    </row>
    <row r="53" spans="1:8" ht="12.75">
      <c r="A53" s="62"/>
      <c r="B53" s="62"/>
      <c r="C53" s="62"/>
      <c r="D53" s="63"/>
      <c r="E53" s="64"/>
      <c r="H53" s="65"/>
    </row>
    <row r="54" spans="1:8" ht="12.75">
      <c r="A54" s="62"/>
      <c r="B54" s="62"/>
      <c r="C54" s="62"/>
      <c r="D54" s="63"/>
      <c r="E54" s="64"/>
      <c r="H54" s="65"/>
    </row>
    <row r="55" spans="1:8" ht="12.75">
      <c r="A55" s="62"/>
      <c r="B55" s="62"/>
      <c r="C55" s="62"/>
      <c r="D55" s="63"/>
      <c r="E55" s="64"/>
      <c r="H55" s="65"/>
    </row>
    <row r="56" spans="1:8" ht="12.75">
      <c r="A56" s="62"/>
      <c r="B56" s="62"/>
      <c r="C56" s="62"/>
      <c r="D56" s="63"/>
      <c r="E56" s="64"/>
      <c r="H56" s="66" t="s">
        <v>14</v>
      </c>
    </row>
    <row r="57" spans="1:8" s="37" customFormat="1" ht="25.5">
      <c r="A57" s="39" t="s">
        <v>15</v>
      </c>
      <c r="B57" s="137" t="s">
        <v>70</v>
      </c>
      <c r="C57" s="137"/>
      <c r="D57" s="137"/>
      <c r="E57" s="137"/>
      <c r="F57" s="137"/>
      <c r="G57" s="137"/>
      <c r="H57" s="137"/>
    </row>
    <row r="58" spans="1:8" s="37" customFormat="1" ht="76.5">
      <c r="A58" s="40" t="s">
        <v>16</v>
      </c>
      <c r="B58" s="41" t="s">
        <v>17</v>
      </c>
      <c r="C58" s="42" t="s">
        <v>18</v>
      </c>
      <c r="D58" s="42" t="s">
        <v>19</v>
      </c>
      <c r="E58" s="42" t="s">
        <v>20</v>
      </c>
      <c r="F58" s="42" t="s">
        <v>21</v>
      </c>
      <c r="G58" s="42" t="s">
        <v>22</v>
      </c>
      <c r="H58" s="43" t="s">
        <v>23</v>
      </c>
    </row>
    <row r="59" spans="1:8" s="37" customFormat="1" ht="12.75">
      <c r="A59" s="44">
        <v>632</v>
      </c>
      <c r="B59" s="45"/>
      <c r="C59" s="46"/>
      <c r="D59" s="47"/>
      <c r="E59" s="48"/>
      <c r="F59" s="48"/>
      <c r="G59" s="48"/>
      <c r="H59" s="49"/>
    </row>
    <row r="60" spans="1:8" s="37" customFormat="1" ht="12.75">
      <c r="A60" s="50">
        <v>633</v>
      </c>
      <c r="B60" s="51"/>
      <c r="C60" s="52"/>
      <c r="D60" s="52"/>
      <c r="E60" s="52"/>
      <c r="F60" s="52"/>
      <c r="G60" s="52"/>
      <c r="H60" s="53"/>
    </row>
    <row r="61" spans="1:8" s="37" customFormat="1" ht="12.75">
      <c r="A61" s="50">
        <v>634</v>
      </c>
      <c r="B61" s="51"/>
      <c r="C61" s="52"/>
      <c r="D61" s="52"/>
      <c r="E61" s="52"/>
      <c r="F61" s="52"/>
      <c r="G61" s="52"/>
      <c r="H61" s="53"/>
    </row>
    <row r="62" spans="1:8" s="37" customFormat="1" ht="12.75">
      <c r="A62" s="50">
        <v>641</v>
      </c>
      <c r="B62" s="51"/>
      <c r="C62" s="52"/>
      <c r="D62" s="52"/>
      <c r="E62" s="52"/>
      <c r="F62" s="52"/>
      <c r="G62" s="52"/>
      <c r="H62" s="53"/>
    </row>
    <row r="63" spans="1:8" s="37" customFormat="1" ht="12.75">
      <c r="A63" s="50">
        <v>652</v>
      </c>
      <c r="B63" s="51"/>
      <c r="C63" s="52"/>
      <c r="D63" s="52">
        <v>129817.74</v>
      </c>
      <c r="E63" s="52"/>
      <c r="F63" s="52"/>
      <c r="G63" s="52"/>
      <c r="H63" s="53"/>
    </row>
    <row r="64" spans="1:8" s="37" customFormat="1" ht="12.75">
      <c r="A64" s="50">
        <v>661</v>
      </c>
      <c r="B64" s="51"/>
      <c r="C64" s="52">
        <v>8904.53</v>
      </c>
      <c r="D64" s="52"/>
      <c r="E64" s="52"/>
      <c r="F64" s="52"/>
      <c r="G64" s="52"/>
      <c r="H64" s="53"/>
    </row>
    <row r="65" spans="1:8" s="37" customFormat="1" ht="12.75">
      <c r="A65" s="50">
        <v>663</v>
      </c>
      <c r="B65" s="51"/>
      <c r="C65" s="52"/>
      <c r="D65" s="52"/>
      <c r="E65" s="52"/>
      <c r="F65" s="52">
        <v>18464</v>
      </c>
      <c r="G65" s="52"/>
      <c r="H65" s="53"/>
    </row>
    <row r="66" spans="1:8" s="37" customFormat="1" ht="12.75">
      <c r="A66" s="50">
        <v>671</v>
      </c>
      <c r="B66" s="51">
        <v>439800</v>
      </c>
      <c r="C66" s="52"/>
      <c r="D66" s="52"/>
      <c r="E66" s="52"/>
      <c r="F66" s="52"/>
      <c r="G66" s="52"/>
      <c r="H66" s="53"/>
    </row>
    <row r="67" spans="1:8" s="37" customFormat="1" ht="12.75">
      <c r="A67" s="50">
        <v>636</v>
      </c>
      <c r="B67" s="51"/>
      <c r="C67" s="52"/>
      <c r="D67" s="52"/>
      <c r="E67" s="52">
        <v>84457</v>
      </c>
      <c r="F67" s="52"/>
      <c r="G67" s="52"/>
      <c r="H67" s="53"/>
    </row>
    <row r="68" spans="1:8" s="37" customFormat="1" ht="12.75">
      <c r="A68" s="50">
        <v>683</v>
      </c>
      <c r="B68" s="51"/>
      <c r="C68" s="52"/>
      <c r="D68" s="52"/>
      <c r="E68" s="52"/>
      <c r="F68" s="52"/>
      <c r="G68" s="52"/>
      <c r="H68" s="53"/>
    </row>
    <row r="69" spans="1:8" s="37" customFormat="1" ht="12.75">
      <c r="A69" s="50">
        <v>711</v>
      </c>
      <c r="B69" s="51"/>
      <c r="C69" s="52"/>
      <c r="D69" s="52"/>
      <c r="E69" s="52"/>
      <c r="F69" s="52"/>
      <c r="G69" s="52"/>
      <c r="H69" s="53"/>
    </row>
    <row r="70" spans="1:8" s="37" customFormat="1" ht="12.75">
      <c r="A70" s="50">
        <v>721</v>
      </c>
      <c r="B70" s="51"/>
      <c r="C70" s="52"/>
      <c r="D70" s="52"/>
      <c r="E70" s="52"/>
      <c r="F70" s="52"/>
      <c r="G70" s="52"/>
      <c r="H70" s="53"/>
    </row>
    <row r="71" spans="1:8" s="37" customFormat="1" ht="12.75">
      <c r="A71" s="50"/>
      <c r="B71" s="51"/>
      <c r="C71" s="52"/>
      <c r="D71" s="52"/>
      <c r="E71" s="52"/>
      <c r="F71" s="52"/>
      <c r="G71" s="52"/>
      <c r="H71" s="53"/>
    </row>
    <row r="72" spans="1:8" s="37" customFormat="1" ht="12.75">
      <c r="A72" s="50"/>
      <c r="B72" s="51"/>
      <c r="C72" s="52"/>
      <c r="D72" s="52"/>
      <c r="E72" s="52"/>
      <c r="F72" s="52"/>
      <c r="G72" s="52"/>
      <c r="H72" s="53"/>
    </row>
    <row r="73" spans="1:8" s="37" customFormat="1" ht="12.75">
      <c r="A73" s="50"/>
      <c r="B73" s="51"/>
      <c r="C73" s="52"/>
      <c r="D73" s="52"/>
      <c r="E73" s="52"/>
      <c r="F73" s="52"/>
      <c r="G73" s="52"/>
      <c r="H73" s="53"/>
    </row>
    <row r="74" spans="1:8" s="37" customFormat="1" ht="12.75">
      <c r="A74" s="50"/>
      <c r="B74" s="51"/>
      <c r="C74" s="52"/>
      <c r="D74" s="52"/>
      <c r="E74" s="52"/>
      <c r="F74" s="52"/>
      <c r="G74" s="52"/>
      <c r="H74" s="53"/>
    </row>
    <row r="75" spans="1:8" s="37" customFormat="1" ht="12.75">
      <c r="A75" s="50"/>
      <c r="B75" s="51"/>
      <c r="C75" s="52"/>
      <c r="D75" s="52"/>
      <c r="E75" s="52"/>
      <c r="F75" s="52"/>
      <c r="G75" s="52"/>
      <c r="H75" s="53"/>
    </row>
    <row r="76" spans="1:8" s="37" customFormat="1" ht="12.75">
      <c r="A76" s="54"/>
      <c r="B76" s="55"/>
      <c r="C76" s="56"/>
      <c r="D76" s="56"/>
      <c r="E76" s="56"/>
      <c r="F76" s="56"/>
      <c r="G76" s="56"/>
      <c r="H76" s="57"/>
    </row>
    <row r="77" spans="1:8" s="37" customFormat="1" ht="30" customHeight="1">
      <c r="A77" s="58" t="s">
        <v>24</v>
      </c>
      <c r="B77" s="59">
        <f aca="true" t="shared" si="2" ref="B77:H77">SUM(B59:B76)</f>
        <v>439800</v>
      </c>
      <c r="C77" s="60">
        <f t="shared" si="2"/>
        <v>8904.53</v>
      </c>
      <c r="D77" s="60">
        <f t="shared" si="2"/>
        <v>129817.74</v>
      </c>
      <c r="E77" s="60">
        <f t="shared" si="2"/>
        <v>84457</v>
      </c>
      <c r="F77" s="60">
        <f t="shared" si="2"/>
        <v>18464</v>
      </c>
      <c r="G77" s="60">
        <f t="shared" si="2"/>
        <v>0</v>
      </c>
      <c r="H77" s="61">
        <f t="shared" si="2"/>
        <v>0</v>
      </c>
    </row>
    <row r="78" spans="1:8" s="37" customFormat="1" ht="44.25" customHeight="1">
      <c r="A78" s="58" t="s">
        <v>71</v>
      </c>
      <c r="B78" s="135">
        <v>681444</v>
      </c>
      <c r="C78" s="135"/>
      <c r="D78" s="135"/>
      <c r="E78" s="135"/>
      <c r="F78" s="135"/>
      <c r="G78" s="135"/>
      <c r="H78" s="135"/>
    </row>
    <row r="79" spans="1:8" ht="12.75">
      <c r="A79" s="62"/>
      <c r="B79" s="62"/>
      <c r="C79" s="62"/>
      <c r="D79" s="63"/>
      <c r="E79" s="64"/>
      <c r="H79" s="65"/>
    </row>
    <row r="80" spans="3:5" ht="13.5" customHeight="1">
      <c r="C80" s="67"/>
      <c r="D80" s="68"/>
      <c r="E80" s="69"/>
    </row>
    <row r="81" spans="4:5" ht="13.5" customHeight="1">
      <c r="D81" s="70"/>
      <c r="E81" s="71"/>
    </row>
    <row r="82" spans="2:5" ht="13.5" customHeight="1">
      <c r="B82" s="67"/>
      <c r="D82" s="70"/>
      <c r="E82" s="72"/>
    </row>
    <row r="83" spans="3:5" ht="13.5" customHeight="1">
      <c r="C83" s="67"/>
      <c r="D83" s="70"/>
      <c r="E83" s="73"/>
    </row>
    <row r="84" spans="3:5" ht="13.5" customHeight="1">
      <c r="C84" s="67"/>
      <c r="D84" s="68"/>
      <c r="E84" s="69"/>
    </row>
    <row r="85" spans="4:5" ht="13.5" customHeight="1">
      <c r="D85" s="70"/>
      <c r="E85" s="71"/>
    </row>
    <row r="86" spans="3:5" ht="13.5" customHeight="1">
      <c r="C86" s="67"/>
      <c r="D86" s="70"/>
      <c r="E86" s="73"/>
    </row>
    <row r="87" spans="4:5" ht="22.5" customHeight="1">
      <c r="D87" s="68"/>
      <c r="E87" s="74"/>
    </row>
    <row r="88" spans="4:5" ht="13.5" customHeight="1">
      <c r="D88" s="70"/>
      <c r="E88" s="71"/>
    </row>
    <row r="89" spans="4:5" ht="13.5" customHeight="1">
      <c r="D89" s="68"/>
      <c r="E89" s="69"/>
    </row>
    <row r="90" spans="4:5" ht="13.5" customHeight="1">
      <c r="D90" s="70"/>
      <c r="E90" s="71"/>
    </row>
    <row r="91" spans="4:5" ht="13.5" customHeight="1">
      <c r="D91" s="70"/>
      <c r="E91" s="71"/>
    </row>
    <row r="92" spans="1:5" ht="13.5" customHeight="1">
      <c r="A92" s="67"/>
      <c r="D92" s="75"/>
      <c r="E92" s="73"/>
    </row>
    <row r="93" spans="2:5" ht="13.5" customHeight="1">
      <c r="B93" s="67"/>
      <c r="C93" s="67"/>
      <c r="D93" s="76"/>
      <c r="E93" s="73"/>
    </row>
    <row r="94" spans="2:5" ht="13.5" customHeight="1">
      <c r="B94" s="67"/>
      <c r="C94" s="67"/>
      <c r="D94" s="76"/>
      <c r="E94" s="72"/>
    </row>
    <row r="95" spans="2:5" ht="13.5" customHeight="1">
      <c r="B95" s="67"/>
      <c r="C95" s="67"/>
      <c r="D95" s="68"/>
      <c r="E95" s="77"/>
    </row>
    <row r="96" spans="4:5" ht="12.75">
      <c r="D96" s="70"/>
      <c r="E96" s="71"/>
    </row>
    <row r="97" spans="2:5" ht="12.75">
      <c r="B97" s="67"/>
      <c r="D97" s="70"/>
      <c r="E97" s="73"/>
    </row>
    <row r="98" spans="3:5" ht="12.75">
      <c r="C98" s="67"/>
      <c r="D98" s="70"/>
      <c r="E98" s="72"/>
    </row>
    <row r="99" spans="3:5" ht="12.75">
      <c r="C99" s="67"/>
      <c r="D99" s="68"/>
      <c r="E99" s="69"/>
    </row>
    <row r="100" spans="4:5" ht="12.75">
      <c r="D100" s="70"/>
      <c r="E100" s="71"/>
    </row>
    <row r="101" spans="4:5" ht="12.75">
      <c r="D101" s="70"/>
      <c r="E101" s="71"/>
    </row>
    <row r="102" spans="4:5" ht="12.75">
      <c r="D102" s="78"/>
      <c r="E102" s="79"/>
    </row>
    <row r="103" spans="4:5" ht="12.75">
      <c r="D103" s="70"/>
      <c r="E103" s="71"/>
    </row>
    <row r="104" spans="4:5" ht="12.75">
      <c r="D104" s="70"/>
      <c r="E104" s="71"/>
    </row>
    <row r="105" spans="4:5" ht="12.75">
      <c r="D105" s="70"/>
      <c r="E105" s="71"/>
    </row>
    <row r="106" spans="4:5" ht="12.75">
      <c r="D106" s="68"/>
      <c r="E106" s="69"/>
    </row>
    <row r="107" spans="4:5" ht="12.75">
      <c r="D107" s="70"/>
      <c r="E107" s="71"/>
    </row>
    <row r="108" spans="4:5" ht="12.75">
      <c r="D108" s="68"/>
      <c r="E108" s="69"/>
    </row>
    <row r="109" spans="4:5" ht="12.75">
      <c r="D109" s="70"/>
      <c r="E109" s="71"/>
    </row>
    <row r="110" spans="4:5" ht="12.75">
      <c r="D110" s="70"/>
      <c r="E110" s="71"/>
    </row>
    <row r="111" spans="4:5" ht="12.75">
      <c r="D111" s="70"/>
      <c r="E111" s="71"/>
    </row>
    <row r="112" spans="4:5" ht="12.75">
      <c r="D112" s="70"/>
      <c r="E112" s="71"/>
    </row>
    <row r="113" spans="1:5" ht="28.5" customHeight="1">
      <c r="A113" s="80"/>
      <c r="B113" s="80"/>
      <c r="C113" s="80"/>
      <c r="D113" s="81"/>
      <c r="E113" s="82"/>
    </row>
    <row r="114" spans="3:5" ht="12.75">
      <c r="C114" s="67"/>
      <c r="D114" s="70"/>
      <c r="E114" s="72"/>
    </row>
    <row r="115" ht="12.75">
      <c r="E115" s="83"/>
    </row>
    <row r="116" spans="4:5" ht="12.75">
      <c r="D116" s="70"/>
      <c r="E116" s="71"/>
    </row>
    <row r="117" spans="4:5" ht="12.75">
      <c r="D117" s="78"/>
      <c r="E117" s="79"/>
    </row>
    <row r="118" spans="4:5" ht="12.75">
      <c r="D118" s="78"/>
      <c r="E118" s="79"/>
    </row>
    <row r="119" spans="4:5" ht="12.75">
      <c r="D119" s="70"/>
      <c r="E119" s="71"/>
    </row>
    <row r="120" spans="4:5" ht="12.75">
      <c r="D120" s="68"/>
      <c r="E120" s="69"/>
    </row>
    <row r="121" spans="4:5" ht="12.75">
      <c r="D121" s="70"/>
      <c r="E121" s="71"/>
    </row>
    <row r="122" spans="4:5" ht="12.75">
      <c r="D122" s="70"/>
      <c r="E122" s="71"/>
    </row>
    <row r="123" spans="4:5" ht="12.75">
      <c r="D123" s="68"/>
      <c r="E123" s="69"/>
    </row>
    <row r="124" spans="4:5" ht="12.75">
      <c r="D124" s="70"/>
      <c r="E124" s="71"/>
    </row>
    <row r="125" spans="4:5" ht="12.75">
      <c r="D125" s="78"/>
      <c r="E125" s="79"/>
    </row>
    <row r="126" spans="4:5" ht="12.75">
      <c r="D126" s="68"/>
      <c r="E126" s="83"/>
    </row>
    <row r="127" spans="4:5" ht="12.75">
      <c r="D127" s="70"/>
      <c r="E127" s="79"/>
    </row>
    <row r="128" spans="4:5" ht="12.75">
      <c r="D128" s="68"/>
      <c r="E128" s="69"/>
    </row>
    <row r="129" spans="4:5" ht="12.75">
      <c r="D129" s="70"/>
      <c r="E129" s="71"/>
    </row>
    <row r="130" spans="3:5" ht="12.75">
      <c r="C130" s="67"/>
      <c r="D130" s="70"/>
      <c r="E130" s="72"/>
    </row>
    <row r="131" spans="4:5" ht="12.75">
      <c r="D131" s="70"/>
      <c r="E131" s="69"/>
    </row>
    <row r="132" spans="4:5" ht="12.75">
      <c r="D132" s="70"/>
      <c r="E132" s="79"/>
    </row>
    <row r="133" spans="3:5" ht="12.75">
      <c r="C133" s="67"/>
      <c r="D133" s="70"/>
      <c r="E133" s="84"/>
    </row>
    <row r="134" spans="3:5" ht="12.75">
      <c r="C134" s="67"/>
      <c r="D134" s="68"/>
      <c r="E134" s="77"/>
    </row>
    <row r="135" spans="4:5" ht="12.75">
      <c r="D135" s="70"/>
      <c r="E135" s="71"/>
    </row>
    <row r="136" ht="12.75">
      <c r="E136" s="85"/>
    </row>
    <row r="137" spans="4:5" ht="11.25" customHeight="1">
      <c r="D137" s="78"/>
      <c r="E137" s="79"/>
    </row>
    <row r="138" spans="2:5" ht="24" customHeight="1">
      <c r="B138" s="67"/>
      <c r="D138" s="78"/>
      <c r="E138" s="86"/>
    </row>
    <row r="139" spans="3:5" ht="15" customHeight="1">
      <c r="C139" s="67"/>
      <c r="D139" s="78"/>
      <c r="E139" s="86"/>
    </row>
    <row r="140" ht="11.25" customHeight="1">
      <c r="E140" s="83"/>
    </row>
    <row r="141" spans="4:5" ht="12.75">
      <c r="D141" s="78"/>
      <c r="E141" s="79"/>
    </row>
    <row r="142" spans="2:5" ht="13.5" customHeight="1">
      <c r="B142" s="67"/>
      <c r="D142" s="78"/>
      <c r="E142" s="87"/>
    </row>
    <row r="143" spans="3:5" ht="12.75" customHeight="1">
      <c r="C143" s="67"/>
      <c r="D143" s="78"/>
      <c r="E143" s="72"/>
    </row>
    <row r="144" spans="3:5" ht="12.75" customHeight="1">
      <c r="C144" s="67"/>
      <c r="D144" s="68"/>
      <c r="E144" s="77"/>
    </row>
    <row r="145" spans="4:5" ht="12.75">
      <c r="D145" s="70"/>
      <c r="E145" s="71"/>
    </row>
    <row r="146" spans="3:5" ht="12.75">
      <c r="C146" s="67"/>
      <c r="D146" s="70"/>
      <c r="E146" s="84"/>
    </row>
    <row r="147" ht="12.75">
      <c r="E147" s="83"/>
    </row>
    <row r="148" spans="4:5" ht="12.75">
      <c r="D148" s="78"/>
      <c r="E148" s="79"/>
    </row>
    <row r="149" spans="4:5" ht="12.75">
      <c r="D149" s="70"/>
      <c r="E149" s="71"/>
    </row>
    <row r="150" spans="1:5" ht="19.5" customHeight="1">
      <c r="A150" s="88"/>
      <c r="B150" s="62"/>
      <c r="C150" s="62"/>
      <c r="D150" s="62"/>
      <c r="E150" s="73"/>
    </row>
    <row r="151" spans="1:5" ht="15" customHeight="1">
      <c r="A151" s="67"/>
      <c r="D151" s="75"/>
      <c r="E151" s="73"/>
    </row>
    <row r="152" spans="1:5" ht="12.75">
      <c r="A152" s="67"/>
      <c r="B152" s="67"/>
      <c r="D152" s="75"/>
      <c r="E152" s="72"/>
    </row>
    <row r="153" spans="3:5" ht="12.75">
      <c r="C153" s="67"/>
      <c r="D153" s="70"/>
      <c r="E153" s="73"/>
    </row>
    <row r="154" spans="4:5" ht="12.75">
      <c r="D154" s="68"/>
      <c r="E154" s="69"/>
    </row>
    <row r="155" spans="2:5" ht="12.75">
      <c r="B155" s="67"/>
      <c r="D155" s="70"/>
      <c r="E155" s="72"/>
    </row>
    <row r="156" spans="3:5" ht="12.75">
      <c r="C156" s="67"/>
      <c r="D156" s="70"/>
      <c r="E156" s="72"/>
    </row>
    <row r="157" spans="4:5" ht="12.75">
      <c r="D157" s="68"/>
      <c r="E157" s="77"/>
    </row>
    <row r="158" spans="3:5" ht="22.5" customHeight="1">
      <c r="C158" s="67"/>
      <c r="D158" s="70"/>
      <c r="E158" s="89"/>
    </row>
    <row r="159" spans="4:5" ht="12.75">
      <c r="D159" s="70"/>
      <c r="E159" s="77"/>
    </row>
    <row r="160" spans="2:5" ht="12.75">
      <c r="B160" s="67"/>
      <c r="D160" s="70"/>
      <c r="E160" s="73"/>
    </row>
    <row r="161" spans="3:5" ht="12.75">
      <c r="C161" s="67"/>
      <c r="D161" s="70"/>
      <c r="E161" s="73"/>
    </row>
    <row r="162" spans="4:5" ht="12.75">
      <c r="D162" s="68"/>
      <c r="E162" s="69"/>
    </row>
    <row r="163" spans="1:5" ht="13.5" customHeight="1">
      <c r="A163" s="67"/>
      <c r="D163" s="75"/>
      <c r="E163" s="73"/>
    </row>
    <row r="164" spans="2:5" ht="13.5" customHeight="1">
      <c r="B164" s="67"/>
      <c r="D164" s="70"/>
      <c r="E164" s="73"/>
    </row>
    <row r="165" spans="3:5" ht="13.5" customHeight="1">
      <c r="C165" s="67"/>
      <c r="D165" s="70"/>
      <c r="E165" s="72"/>
    </row>
    <row r="166" spans="3:5" ht="12.75">
      <c r="C166" s="67"/>
      <c r="D166" s="68"/>
      <c r="E166" s="69"/>
    </row>
    <row r="167" spans="3:5" ht="12.75">
      <c r="C167" s="67"/>
      <c r="D167" s="70"/>
      <c r="E167" s="72"/>
    </row>
    <row r="168" ht="12.75">
      <c r="E168" s="83"/>
    </row>
    <row r="169" spans="3:5" ht="12.75">
      <c r="C169" s="67"/>
      <c r="D169" s="70"/>
      <c r="E169" s="84"/>
    </row>
    <row r="170" spans="3:5" ht="12.75">
      <c r="C170" s="67"/>
      <c r="D170" s="68"/>
      <c r="E170" s="77"/>
    </row>
    <row r="171" ht="12.75">
      <c r="E171" s="83"/>
    </row>
    <row r="172" spans="2:5" ht="12.75">
      <c r="B172" s="67"/>
      <c r="D172" s="78"/>
      <c r="E172" s="87"/>
    </row>
    <row r="173" spans="3:5" ht="12.75">
      <c r="C173" s="67"/>
      <c r="D173" s="78"/>
      <c r="E173" s="72"/>
    </row>
    <row r="174" spans="3:5" ht="12.75">
      <c r="C174" s="67"/>
      <c r="D174" s="68"/>
      <c r="E174" s="77"/>
    </row>
    <row r="175" spans="3:5" ht="12.75">
      <c r="C175" s="67"/>
      <c r="D175" s="68"/>
      <c r="E175" s="77"/>
    </row>
    <row r="176" spans="4:5" ht="12.75">
      <c r="D176" s="70"/>
      <c r="E176" s="71"/>
    </row>
    <row r="177" spans="1:5" s="90" customFormat="1" ht="18" customHeight="1">
      <c r="A177" s="136"/>
      <c r="B177" s="136"/>
      <c r="C177" s="136"/>
      <c r="D177" s="136"/>
      <c r="E177" s="136"/>
    </row>
    <row r="178" spans="1:5" ht="28.5" customHeight="1">
      <c r="A178" s="80"/>
      <c r="B178" s="80"/>
      <c r="C178" s="80"/>
      <c r="D178" s="81"/>
      <c r="E178" s="82"/>
    </row>
    <row r="182" ht="17.25" customHeight="1"/>
    <row r="183" ht="13.5" customHeight="1"/>
    <row r="189" ht="22.5" customHeight="1"/>
    <row r="190" ht="22.5" customHeight="1"/>
  </sheetData>
  <sheetProtection selectLockedCells="1" selectUnlockedCells="1"/>
  <mergeCells count="8">
    <mergeCell ref="B78:H78"/>
    <mergeCell ref="A177:E177"/>
    <mergeCell ref="A1:H1"/>
    <mergeCell ref="B3:H3"/>
    <mergeCell ref="B24:H24"/>
    <mergeCell ref="B28:H28"/>
    <mergeCell ref="B49:H49"/>
    <mergeCell ref="B57:H57"/>
  </mergeCells>
  <printOptions horizontalCentered="1"/>
  <pageMargins left="0.19652777777777777" right="0.19652777777777777" top="0.43333333333333335" bottom="0.39375" header="0.5118055555555555" footer="0.31527777777777777"/>
  <pageSetup firstPageNumber="2" useFirstPageNumber="1" fitToHeight="0" fitToWidth="1" horizontalDpi="300" verticalDpi="300" orientation="landscape" paperSize="9" r:id="rId2"/>
  <headerFooter alignWithMargins="0">
    <oddFooter>&amp;R&amp;P</oddFooter>
  </headerFooter>
  <rowBreaks count="3" manualBreakCount="3">
    <brk id="24" max="255" man="1"/>
    <brk id="111" max="255" man="1"/>
    <brk id="17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82">
      <selection activeCell="L3" sqref="L3"/>
    </sheetView>
  </sheetViews>
  <sheetFormatPr defaultColWidth="11.421875" defaultRowHeight="12.75"/>
  <cols>
    <col min="1" max="1" width="8.421875" style="91" customWidth="1"/>
    <col min="2" max="2" width="32.140625" style="92" customWidth="1"/>
    <col min="3" max="12" width="12.7109375" style="93" customWidth="1"/>
    <col min="13" max="16384" width="11.421875" style="94" customWidth="1"/>
  </cols>
  <sheetData>
    <row r="1" spans="1:12" s="35" customFormat="1" ht="24" customHeight="1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97" customFormat="1" ht="67.5">
      <c r="A2" s="95" t="s">
        <v>30</v>
      </c>
      <c r="B2" s="95" t="s">
        <v>31</v>
      </c>
      <c r="C2" s="96" t="s">
        <v>76</v>
      </c>
      <c r="D2" s="95" t="s">
        <v>17</v>
      </c>
      <c r="E2" s="95" t="s">
        <v>18</v>
      </c>
      <c r="F2" s="95" t="s">
        <v>19</v>
      </c>
      <c r="G2" s="95" t="s">
        <v>20</v>
      </c>
      <c r="H2" s="95" t="s">
        <v>32</v>
      </c>
      <c r="I2" s="95" t="s">
        <v>22</v>
      </c>
      <c r="J2" s="95" t="s">
        <v>23</v>
      </c>
      <c r="K2" s="96" t="s">
        <v>33</v>
      </c>
      <c r="L2" s="96" t="s">
        <v>77</v>
      </c>
    </row>
    <row r="3" spans="1:12" ht="12.75">
      <c r="A3" s="98"/>
      <c r="B3" s="99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256" ht="11.25" customHeight="1">
      <c r="A4" s="100"/>
      <c r="B4" s="101" t="s">
        <v>34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100"/>
      <c r="B5" s="103"/>
      <c r="C5" s="102"/>
      <c r="D5" s="102"/>
      <c r="E5" s="102"/>
      <c r="F5" s="102"/>
      <c r="G5" s="102"/>
      <c r="H5" s="102"/>
      <c r="I5" s="102"/>
      <c r="J5" s="102"/>
      <c r="K5" s="102"/>
      <c r="L5" s="10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 customHeight="1">
      <c r="A6" s="104" t="s">
        <v>35</v>
      </c>
      <c r="B6" s="105" t="s">
        <v>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106" t="s">
        <v>37</v>
      </c>
      <c r="B7" s="107" t="s">
        <v>38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 customHeight="1">
      <c r="A8" s="108">
        <v>3</v>
      </c>
      <c r="B8" s="104" t="s">
        <v>39</v>
      </c>
      <c r="C8" s="105">
        <f aca="true" t="shared" si="0" ref="C8:J8">C9+C11+C16</f>
        <v>435000</v>
      </c>
      <c r="D8" s="105">
        <f t="shared" si="0"/>
        <v>435000</v>
      </c>
      <c r="E8" s="105">
        <f t="shared" si="0"/>
        <v>0</v>
      </c>
      <c r="F8" s="105">
        <f t="shared" si="0"/>
        <v>0</v>
      </c>
      <c r="G8" s="105">
        <f t="shared" si="0"/>
        <v>0</v>
      </c>
      <c r="H8" s="105">
        <f t="shared" si="0"/>
        <v>0</v>
      </c>
      <c r="I8" s="105">
        <f t="shared" si="0"/>
        <v>0</v>
      </c>
      <c r="J8" s="105">
        <f t="shared" si="0"/>
        <v>0</v>
      </c>
      <c r="K8" s="109">
        <v>435000</v>
      </c>
      <c r="L8" s="109">
        <v>435000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 customHeight="1">
      <c r="A9" s="108">
        <v>31</v>
      </c>
      <c r="B9" s="104" t="s">
        <v>40</v>
      </c>
      <c r="C9" s="105">
        <f aca="true" t="shared" si="1" ref="C9:J9">SUM(C10)</f>
        <v>0</v>
      </c>
      <c r="D9" s="105">
        <f t="shared" si="1"/>
        <v>0</v>
      </c>
      <c r="E9" s="105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/>
      <c r="L9" s="10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100">
        <v>312</v>
      </c>
      <c r="B10" s="103" t="s">
        <v>41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110" customFormat="1" ht="11.25" customHeight="1">
      <c r="A11" s="108">
        <v>32</v>
      </c>
      <c r="B11" s="104" t="s">
        <v>42</v>
      </c>
      <c r="C11" s="105">
        <f aca="true" t="shared" si="2" ref="C11:J11">SUM(C12:C15)</f>
        <v>432000</v>
      </c>
      <c r="D11" s="105">
        <f t="shared" si="2"/>
        <v>432000</v>
      </c>
      <c r="E11" s="105">
        <f t="shared" si="2"/>
        <v>0</v>
      </c>
      <c r="F11" s="105">
        <f t="shared" si="2"/>
        <v>0</v>
      </c>
      <c r="G11" s="105">
        <f t="shared" si="2"/>
        <v>0</v>
      </c>
      <c r="H11" s="105">
        <f t="shared" si="2"/>
        <v>0</v>
      </c>
      <c r="I11" s="105">
        <f t="shared" si="2"/>
        <v>0</v>
      </c>
      <c r="J11" s="105">
        <f t="shared" si="2"/>
        <v>0</v>
      </c>
      <c r="K11" s="109">
        <v>432000</v>
      </c>
      <c r="L11" s="109">
        <v>432000</v>
      </c>
    </row>
    <row r="12" spans="1:256" ht="11.25" customHeight="1">
      <c r="A12" s="100">
        <v>321</v>
      </c>
      <c r="B12" s="103" t="s">
        <v>43</v>
      </c>
      <c r="C12" s="102">
        <v>37000</v>
      </c>
      <c r="D12" s="102">
        <f>C12</f>
        <v>37000</v>
      </c>
      <c r="E12" s="102"/>
      <c r="F12" s="102"/>
      <c r="G12" s="102"/>
      <c r="H12" s="102"/>
      <c r="I12" s="102"/>
      <c r="J12" s="102"/>
      <c r="K12" s="111"/>
      <c r="L12" s="11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 customHeight="1">
      <c r="A13" s="100">
        <v>322</v>
      </c>
      <c r="B13" s="103" t="s">
        <v>44</v>
      </c>
      <c r="C13" s="102">
        <v>169000</v>
      </c>
      <c r="D13" s="102">
        <f>C13</f>
        <v>169000</v>
      </c>
      <c r="E13" s="105"/>
      <c r="F13" s="105"/>
      <c r="G13" s="105"/>
      <c r="H13" s="105"/>
      <c r="I13" s="105"/>
      <c r="J13" s="105"/>
      <c r="K13" s="111"/>
      <c r="L13" s="11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 customHeight="1">
      <c r="A14" s="100">
        <v>323</v>
      </c>
      <c r="B14" s="103" t="s">
        <v>45</v>
      </c>
      <c r="C14" s="102">
        <v>217000</v>
      </c>
      <c r="D14" s="102">
        <f>C14</f>
        <v>217000</v>
      </c>
      <c r="E14" s="102"/>
      <c r="F14" s="102"/>
      <c r="G14" s="102"/>
      <c r="H14" s="102"/>
      <c r="I14" s="102"/>
      <c r="J14" s="102"/>
      <c r="K14" s="111"/>
      <c r="L14" s="11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 customHeight="1">
      <c r="A15" s="100">
        <v>329</v>
      </c>
      <c r="B15" s="103" t="s">
        <v>46</v>
      </c>
      <c r="C15" s="102">
        <v>9000</v>
      </c>
      <c r="D15" s="102">
        <f>C15</f>
        <v>9000</v>
      </c>
      <c r="E15" s="102"/>
      <c r="F15" s="102"/>
      <c r="G15" s="102"/>
      <c r="H15" s="102"/>
      <c r="I15" s="102"/>
      <c r="J15" s="102"/>
      <c r="K15" s="111"/>
      <c r="L15" s="11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" s="110" customFormat="1" ht="11.25" customHeight="1">
      <c r="A16" s="108">
        <v>34</v>
      </c>
      <c r="B16" s="104" t="s">
        <v>47</v>
      </c>
      <c r="C16" s="105">
        <f aca="true" t="shared" si="3" ref="C16:J16">SUM(C17)</f>
        <v>3000</v>
      </c>
      <c r="D16" s="105">
        <f t="shared" si="3"/>
        <v>3000</v>
      </c>
      <c r="E16" s="105">
        <f t="shared" si="3"/>
        <v>0</v>
      </c>
      <c r="F16" s="105">
        <f t="shared" si="3"/>
        <v>0</v>
      </c>
      <c r="G16" s="105">
        <f t="shared" si="3"/>
        <v>0</v>
      </c>
      <c r="H16" s="105">
        <f t="shared" si="3"/>
        <v>0</v>
      </c>
      <c r="I16" s="105">
        <f t="shared" si="3"/>
        <v>0</v>
      </c>
      <c r="J16" s="105">
        <f t="shared" si="3"/>
        <v>0</v>
      </c>
      <c r="K16" s="105">
        <v>3000</v>
      </c>
      <c r="L16" s="109">
        <v>3000</v>
      </c>
    </row>
    <row r="17" spans="1:256" ht="11.25" customHeight="1">
      <c r="A17" s="100">
        <v>343</v>
      </c>
      <c r="B17" s="103" t="s">
        <v>48</v>
      </c>
      <c r="C17" s="102">
        <v>3000</v>
      </c>
      <c r="D17" s="102">
        <f>C17</f>
        <v>3000</v>
      </c>
      <c r="E17" s="102"/>
      <c r="F17" s="102"/>
      <c r="G17" s="102"/>
      <c r="H17" s="102"/>
      <c r="I17" s="102"/>
      <c r="J17" s="102"/>
      <c r="K17" s="102"/>
      <c r="L17" s="11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s="110" customFormat="1" ht="11.25" customHeight="1">
      <c r="A18" s="108"/>
      <c r="B18" s="112" t="s">
        <v>49</v>
      </c>
      <c r="C18" s="105">
        <f>C8</f>
        <v>435000</v>
      </c>
      <c r="D18" s="105">
        <f>D11+D16</f>
        <v>435000</v>
      </c>
      <c r="E18" s="105">
        <f aca="true" t="shared" si="4" ref="E18:J18">E8</f>
        <v>0</v>
      </c>
      <c r="F18" s="105">
        <f t="shared" si="4"/>
        <v>0</v>
      </c>
      <c r="G18" s="105">
        <f t="shared" si="4"/>
        <v>0</v>
      </c>
      <c r="H18" s="105">
        <f t="shared" si="4"/>
        <v>0</v>
      </c>
      <c r="I18" s="105">
        <f t="shared" si="4"/>
        <v>0</v>
      </c>
      <c r="J18" s="105">
        <f t="shared" si="4"/>
        <v>0</v>
      </c>
      <c r="K18" s="109">
        <f>K11+K16</f>
        <v>435000</v>
      </c>
      <c r="L18" s="109">
        <f>L11+L16</f>
        <v>435000</v>
      </c>
    </row>
    <row r="19" spans="1:256" ht="11.25" customHeight="1">
      <c r="A19" s="100"/>
      <c r="B19" s="103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 customHeight="1">
      <c r="A20" s="108"/>
      <c r="B20" s="10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2" s="114" customFormat="1" ht="25.5" customHeight="1">
      <c r="A21" s="106" t="s">
        <v>37</v>
      </c>
      <c r="B21" s="113" t="s">
        <v>50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2" s="110" customFormat="1" ht="11.25" customHeight="1">
      <c r="A22" s="108">
        <v>3</v>
      </c>
      <c r="B22" s="104" t="s">
        <v>39</v>
      </c>
      <c r="C22" s="105">
        <f aca="true" t="shared" si="5" ref="C22:J22">C23</f>
        <v>4800</v>
      </c>
      <c r="D22" s="105">
        <f t="shared" si="5"/>
        <v>4800</v>
      </c>
      <c r="E22" s="105">
        <f t="shared" si="5"/>
        <v>0</v>
      </c>
      <c r="F22" s="105">
        <f t="shared" si="5"/>
        <v>0</v>
      </c>
      <c r="G22" s="105">
        <f t="shared" si="5"/>
        <v>0</v>
      </c>
      <c r="H22" s="105">
        <f t="shared" si="5"/>
        <v>0</v>
      </c>
      <c r="I22" s="105">
        <f t="shared" si="5"/>
        <v>0</v>
      </c>
      <c r="J22" s="105">
        <f t="shared" si="5"/>
        <v>0</v>
      </c>
      <c r="K22" s="109">
        <v>4800</v>
      </c>
      <c r="L22" s="109">
        <v>4800</v>
      </c>
    </row>
    <row r="23" spans="1:256" ht="11.25" customHeight="1">
      <c r="A23" s="108">
        <v>32</v>
      </c>
      <c r="B23" s="104" t="s">
        <v>42</v>
      </c>
      <c r="C23" s="105">
        <f aca="true" t="shared" si="6" ref="C23:J23">SUM(C24:C25)</f>
        <v>4800</v>
      </c>
      <c r="D23" s="105">
        <f t="shared" si="6"/>
        <v>4800</v>
      </c>
      <c r="E23" s="105">
        <f t="shared" si="6"/>
        <v>0</v>
      </c>
      <c r="F23" s="105">
        <f t="shared" si="6"/>
        <v>0</v>
      </c>
      <c r="G23" s="105">
        <f t="shared" si="6"/>
        <v>0</v>
      </c>
      <c r="H23" s="105">
        <f t="shared" si="6"/>
        <v>0</v>
      </c>
      <c r="I23" s="105">
        <f t="shared" si="6"/>
        <v>0</v>
      </c>
      <c r="J23" s="105">
        <f t="shared" si="6"/>
        <v>0</v>
      </c>
      <c r="K23" s="109">
        <v>4800</v>
      </c>
      <c r="L23" s="109">
        <v>4800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 customHeight="1">
      <c r="A24" s="100">
        <v>322</v>
      </c>
      <c r="B24" s="103" t="s">
        <v>44</v>
      </c>
      <c r="C24" s="102"/>
      <c r="D24" s="102"/>
      <c r="E24" s="105"/>
      <c r="F24" s="105"/>
      <c r="G24" s="105"/>
      <c r="H24" s="105"/>
      <c r="I24" s="105"/>
      <c r="J24" s="105"/>
      <c r="K24" s="111"/>
      <c r="L24" s="11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 customHeight="1">
      <c r="A25" s="100">
        <v>323</v>
      </c>
      <c r="B25" s="103" t="s">
        <v>45</v>
      </c>
      <c r="C25" s="102">
        <v>4800</v>
      </c>
      <c r="D25" s="102">
        <v>4800</v>
      </c>
      <c r="E25" s="105"/>
      <c r="F25" s="105"/>
      <c r="G25" s="105"/>
      <c r="H25" s="105"/>
      <c r="I25" s="105"/>
      <c r="J25" s="105"/>
      <c r="K25" s="111"/>
      <c r="L25" s="11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 customHeight="1">
      <c r="A26" s="100"/>
      <c r="B26" s="112" t="s">
        <v>49</v>
      </c>
      <c r="C26" s="105">
        <f aca="true" t="shared" si="7" ref="C26:K26">C22</f>
        <v>4800</v>
      </c>
      <c r="D26" s="105">
        <f t="shared" si="7"/>
        <v>4800</v>
      </c>
      <c r="E26" s="105">
        <f t="shared" si="7"/>
        <v>0</v>
      </c>
      <c r="F26" s="105">
        <f t="shared" si="7"/>
        <v>0</v>
      </c>
      <c r="G26" s="105">
        <f t="shared" si="7"/>
        <v>0</v>
      </c>
      <c r="H26" s="105">
        <f t="shared" si="7"/>
        <v>0</v>
      </c>
      <c r="I26" s="105">
        <f t="shared" si="7"/>
        <v>0</v>
      </c>
      <c r="J26" s="105">
        <f t="shared" si="7"/>
        <v>0</v>
      </c>
      <c r="K26" s="109">
        <f t="shared" si="7"/>
        <v>4800</v>
      </c>
      <c r="L26" s="109">
        <f>L23</f>
        <v>4800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 customHeight="1">
      <c r="A27" s="100"/>
      <c r="B27" s="112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 customHeight="1">
      <c r="A28" s="108"/>
      <c r="B28" s="103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2" s="114" customFormat="1" ht="24" customHeight="1">
      <c r="A29" s="106" t="s">
        <v>37</v>
      </c>
      <c r="B29" s="113" t="s">
        <v>51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2" s="110" customFormat="1" ht="11.25" customHeight="1">
      <c r="A30" s="108">
        <v>3</v>
      </c>
      <c r="B30" s="104" t="s">
        <v>39</v>
      </c>
      <c r="C30" s="105">
        <f aca="true" t="shared" si="8" ref="C30:J30">C31+C35</f>
        <v>0</v>
      </c>
      <c r="D30" s="105">
        <f t="shared" si="8"/>
        <v>0</v>
      </c>
      <c r="E30" s="105">
        <f t="shared" si="8"/>
        <v>0</v>
      </c>
      <c r="F30" s="105">
        <f t="shared" si="8"/>
        <v>0</v>
      </c>
      <c r="G30" s="105">
        <f t="shared" si="8"/>
        <v>0</v>
      </c>
      <c r="H30" s="105">
        <f t="shared" si="8"/>
        <v>0</v>
      </c>
      <c r="I30" s="105">
        <f t="shared" si="8"/>
        <v>0</v>
      </c>
      <c r="J30" s="105">
        <f t="shared" si="8"/>
        <v>0</v>
      </c>
      <c r="K30" s="109">
        <f>K35</f>
        <v>0</v>
      </c>
      <c r="L30" s="109">
        <f>L35</f>
        <v>0</v>
      </c>
    </row>
    <row r="31" spans="1:256" ht="11.25" customHeight="1">
      <c r="A31" s="108">
        <v>31</v>
      </c>
      <c r="B31" s="104" t="s">
        <v>40</v>
      </c>
      <c r="C31" s="105">
        <f aca="true" t="shared" si="9" ref="C31:J31">SUM(C32:C34)</f>
        <v>0</v>
      </c>
      <c r="D31" s="105">
        <f t="shared" si="9"/>
        <v>0</v>
      </c>
      <c r="E31" s="105">
        <f t="shared" si="9"/>
        <v>0</v>
      </c>
      <c r="F31" s="105">
        <f t="shared" si="9"/>
        <v>0</v>
      </c>
      <c r="G31" s="105">
        <f t="shared" si="9"/>
        <v>0</v>
      </c>
      <c r="H31" s="105">
        <f t="shared" si="9"/>
        <v>0</v>
      </c>
      <c r="I31" s="105">
        <f t="shared" si="9"/>
        <v>0</v>
      </c>
      <c r="J31" s="105">
        <f t="shared" si="9"/>
        <v>0</v>
      </c>
      <c r="K31" s="105"/>
      <c r="L31" s="10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 customHeight="1">
      <c r="A32" s="100">
        <v>311</v>
      </c>
      <c r="B32" s="103" t="s">
        <v>52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 customHeight="1">
      <c r="A33" s="100">
        <v>312</v>
      </c>
      <c r="B33" s="103" t="s">
        <v>41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 customHeight="1">
      <c r="A34" s="100">
        <v>313</v>
      </c>
      <c r="B34" s="103" t="s">
        <v>53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2" s="110" customFormat="1" ht="11.25" customHeight="1">
      <c r="A35" s="108">
        <v>32</v>
      </c>
      <c r="B35" s="104" t="s">
        <v>42</v>
      </c>
      <c r="C35" s="105">
        <f aca="true" t="shared" si="10" ref="C35:J35">SUM(C36:C39)</f>
        <v>0</v>
      </c>
      <c r="D35" s="105">
        <f t="shared" si="10"/>
        <v>0</v>
      </c>
      <c r="E35" s="105">
        <f t="shared" si="10"/>
        <v>0</v>
      </c>
      <c r="F35" s="105">
        <f t="shared" si="10"/>
        <v>0</v>
      </c>
      <c r="G35" s="105">
        <f t="shared" si="10"/>
        <v>0</v>
      </c>
      <c r="H35" s="105">
        <f t="shared" si="10"/>
        <v>0</v>
      </c>
      <c r="I35" s="105">
        <f t="shared" si="10"/>
        <v>0</v>
      </c>
      <c r="J35" s="105">
        <f t="shared" si="10"/>
        <v>0</v>
      </c>
      <c r="K35" s="109">
        <f>K37+K38+K39</f>
        <v>0</v>
      </c>
      <c r="L35" s="109">
        <f>L37+L38+L39</f>
        <v>0</v>
      </c>
    </row>
    <row r="36" spans="1:256" ht="11.25" customHeight="1">
      <c r="A36" s="100">
        <v>321</v>
      </c>
      <c r="B36" s="103" t="s">
        <v>43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 customHeight="1">
      <c r="A37" s="100">
        <v>322</v>
      </c>
      <c r="B37" s="103" t="s">
        <v>44</v>
      </c>
      <c r="C37" s="102"/>
      <c r="D37" s="102"/>
      <c r="E37" s="102"/>
      <c r="F37" s="102"/>
      <c r="G37" s="102"/>
      <c r="H37" s="102"/>
      <c r="I37" s="102"/>
      <c r="J37" s="102"/>
      <c r="K37" s="111">
        <f>C37*1.01</f>
        <v>0</v>
      </c>
      <c r="L37" s="111">
        <f>K37*1.03</f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 customHeight="1">
      <c r="A38" s="100">
        <v>323</v>
      </c>
      <c r="B38" s="103" t="s">
        <v>45</v>
      </c>
      <c r="C38" s="102"/>
      <c r="D38" s="102"/>
      <c r="E38" s="102"/>
      <c r="F38" s="102"/>
      <c r="G38" s="102"/>
      <c r="H38" s="102"/>
      <c r="I38" s="102"/>
      <c r="J38" s="102"/>
      <c r="K38" s="111">
        <f>C38*1.01</f>
        <v>0</v>
      </c>
      <c r="L38" s="111">
        <f>K38*1.03</f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 customHeight="1">
      <c r="A39" s="100">
        <v>329</v>
      </c>
      <c r="B39" s="103" t="s">
        <v>46</v>
      </c>
      <c r="C39" s="102"/>
      <c r="D39" s="102"/>
      <c r="E39" s="102"/>
      <c r="F39" s="102"/>
      <c r="G39" s="102"/>
      <c r="H39" s="102"/>
      <c r="I39" s="105"/>
      <c r="J39" s="105"/>
      <c r="K39" s="111">
        <f>C39*1.01</f>
        <v>0</v>
      </c>
      <c r="L39" s="111">
        <f>K39*1.03</f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 customHeight="1">
      <c r="A40" s="108">
        <v>4</v>
      </c>
      <c r="B40" s="104" t="s">
        <v>54</v>
      </c>
      <c r="C40" s="105">
        <f aca="true" t="shared" si="11" ref="C40:J40">C41</f>
        <v>0</v>
      </c>
      <c r="D40" s="105">
        <f t="shared" si="11"/>
        <v>0</v>
      </c>
      <c r="E40" s="105">
        <f t="shared" si="11"/>
        <v>0</v>
      </c>
      <c r="F40" s="105">
        <f t="shared" si="11"/>
        <v>0</v>
      </c>
      <c r="G40" s="105">
        <f t="shared" si="11"/>
        <v>0</v>
      </c>
      <c r="H40" s="105">
        <f t="shared" si="11"/>
        <v>0</v>
      </c>
      <c r="I40" s="105">
        <f t="shared" si="11"/>
        <v>0</v>
      </c>
      <c r="J40" s="105">
        <f t="shared" si="11"/>
        <v>0</v>
      </c>
      <c r="K40" s="105"/>
      <c r="L40" s="10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 customHeight="1">
      <c r="A41" s="108">
        <v>42</v>
      </c>
      <c r="B41" s="104" t="s">
        <v>55</v>
      </c>
      <c r="C41" s="105">
        <f aca="true" t="shared" si="12" ref="C41:J41">SUM(C42:C43)</f>
        <v>0</v>
      </c>
      <c r="D41" s="105">
        <f t="shared" si="12"/>
        <v>0</v>
      </c>
      <c r="E41" s="105">
        <f t="shared" si="12"/>
        <v>0</v>
      </c>
      <c r="F41" s="105">
        <f t="shared" si="12"/>
        <v>0</v>
      </c>
      <c r="G41" s="105">
        <f t="shared" si="12"/>
        <v>0</v>
      </c>
      <c r="H41" s="105">
        <f t="shared" si="12"/>
        <v>0</v>
      </c>
      <c r="I41" s="105">
        <f t="shared" si="12"/>
        <v>0</v>
      </c>
      <c r="J41" s="105">
        <f t="shared" si="12"/>
        <v>0</v>
      </c>
      <c r="K41" s="105"/>
      <c r="L41" s="10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 customHeight="1">
      <c r="A42" s="100">
        <v>422</v>
      </c>
      <c r="B42" s="103" t="s">
        <v>56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 customHeight="1">
      <c r="A43" s="100">
        <v>424</v>
      </c>
      <c r="B43" s="103" t="s">
        <v>57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s="110" customFormat="1" ht="11.25" customHeight="1">
      <c r="A44" s="108"/>
      <c r="B44" s="112" t="s">
        <v>49</v>
      </c>
      <c r="C44" s="105">
        <f aca="true" t="shared" si="13" ref="C44:J44">C30+C40</f>
        <v>0</v>
      </c>
      <c r="D44" s="105">
        <f t="shared" si="13"/>
        <v>0</v>
      </c>
      <c r="E44" s="105">
        <f t="shared" si="13"/>
        <v>0</v>
      </c>
      <c r="F44" s="105">
        <f t="shared" si="13"/>
        <v>0</v>
      </c>
      <c r="G44" s="105">
        <f t="shared" si="13"/>
        <v>0</v>
      </c>
      <c r="H44" s="105">
        <f t="shared" si="13"/>
        <v>0</v>
      </c>
      <c r="I44" s="105">
        <f t="shared" si="13"/>
        <v>0</v>
      </c>
      <c r="J44" s="105">
        <f t="shared" si="13"/>
        <v>0</v>
      </c>
      <c r="K44" s="109">
        <f>K35</f>
        <v>0</v>
      </c>
      <c r="L44" s="109">
        <f>L35</f>
        <v>0</v>
      </c>
    </row>
    <row r="45" spans="1:256" ht="11.25" customHeight="1">
      <c r="A45" s="100"/>
      <c r="B45" s="103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 customHeight="1">
      <c r="A46" s="100"/>
      <c r="B46" s="103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 customHeight="1">
      <c r="A47" s="115" t="s">
        <v>58</v>
      </c>
      <c r="B47" s="107" t="s">
        <v>59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 customHeight="1">
      <c r="A48" s="108">
        <v>3</v>
      </c>
      <c r="B48" s="104" t="s">
        <v>39</v>
      </c>
      <c r="C48" s="105">
        <f aca="true" t="shared" si="14" ref="C48:J48">C49</f>
        <v>0</v>
      </c>
      <c r="D48" s="105">
        <f t="shared" si="14"/>
        <v>0</v>
      </c>
      <c r="E48" s="105">
        <f t="shared" si="14"/>
        <v>0</v>
      </c>
      <c r="F48" s="105">
        <f t="shared" si="14"/>
        <v>0</v>
      </c>
      <c r="G48" s="105">
        <f t="shared" si="14"/>
        <v>0</v>
      </c>
      <c r="H48" s="105">
        <f t="shared" si="14"/>
        <v>0</v>
      </c>
      <c r="I48" s="105">
        <f t="shared" si="14"/>
        <v>0</v>
      </c>
      <c r="J48" s="105">
        <f t="shared" si="14"/>
        <v>0</v>
      </c>
      <c r="K48" s="105"/>
      <c r="L48" s="10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10" customFormat="1" ht="11.25" customHeight="1">
      <c r="A49" s="108">
        <v>31</v>
      </c>
      <c r="B49" s="104" t="s">
        <v>40</v>
      </c>
      <c r="C49" s="105">
        <f aca="true" t="shared" si="15" ref="C49:J49">SUM(C50)</f>
        <v>0</v>
      </c>
      <c r="D49" s="105">
        <f t="shared" si="15"/>
        <v>0</v>
      </c>
      <c r="E49" s="105">
        <f t="shared" si="15"/>
        <v>0</v>
      </c>
      <c r="F49" s="105">
        <f t="shared" si="15"/>
        <v>0</v>
      </c>
      <c r="G49" s="105">
        <f t="shared" si="15"/>
        <v>0</v>
      </c>
      <c r="H49" s="105">
        <f t="shared" si="15"/>
        <v>0</v>
      </c>
      <c r="I49" s="105">
        <f t="shared" si="15"/>
        <v>0</v>
      </c>
      <c r="J49" s="105">
        <f t="shared" si="15"/>
        <v>0</v>
      </c>
      <c r="K49" s="105"/>
      <c r="L49" s="105"/>
    </row>
    <row r="50" spans="1:256" ht="11.25" customHeight="1">
      <c r="A50" s="100">
        <v>312</v>
      </c>
      <c r="B50" s="103" t="s">
        <v>41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2" s="110" customFormat="1" ht="11.25" customHeight="1">
      <c r="A51" s="108">
        <v>32</v>
      </c>
      <c r="B51" s="104" t="s">
        <v>42</v>
      </c>
      <c r="C51" s="105">
        <f aca="true" t="shared" si="16" ref="C51:J51">SUM(C52:C53)</f>
        <v>0</v>
      </c>
      <c r="D51" s="105">
        <f t="shared" si="16"/>
        <v>0</v>
      </c>
      <c r="E51" s="105">
        <f t="shared" si="16"/>
        <v>0</v>
      </c>
      <c r="F51" s="105">
        <f t="shared" si="16"/>
        <v>0</v>
      </c>
      <c r="G51" s="105">
        <f t="shared" si="16"/>
        <v>0</v>
      </c>
      <c r="H51" s="105">
        <f t="shared" si="16"/>
        <v>0</v>
      </c>
      <c r="I51" s="105">
        <f t="shared" si="16"/>
        <v>0</v>
      </c>
      <c r="J51" s="105">
        <f t="shared" si="16"/>
        <v>0</v>
      </c>
      <c r="K51" s="105"/>
      <c r="L51" s="105"/>
    </row>
    <row r="52" spans="1:256" ht="11.25" customHeight="1">
      <c r="A52" s="100">
        <v>323</v>
      </c>
      <c r="B52" s="103" t="s">
        <v>45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 customHeight="1">
      <c r="A53" s="100">
        <v>329</v>
      </c>
      <c r="B53" s="103" t="s">
        <v>46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 customHeight="1">
      <c r="A54" s="108">
        <v>4</v>
      </c>
      <c r="B54" s="104" t="s">
        <v>54</v>
      </c>
      <c r="C54" s="105">
        <f aca="true" t="shared" si="17" ref="C54:J54">C553</f>
        <v>0</v>
      </c>
      <c r="D54" s="105">
        <f t="shared" si="17"/>
        <v>0</v>
      </c>
      <c r="E54" s="105">
        <f t="shared" si="17"/>
        <v>0</v>
      </c>
      <c r="F54" s="105">
        <f t="shared" si="17"/>
        <v>0</v>
      </c>
      <c r="G54" s="105">
        <f t="shared" si="17"/>
        <v>0</v>
      </c>
      <c r="H54" s="105">
        <f t="shared" si="17"/>
        <v>0</v>
      </c>
      <c r="I54" s="105">
        <f t="shared" si="17"/>
        <v>0</v>
      </c>
      <c r="J54" s="105">
        <f t="shared" si="17"/>
        <v>0</v>
      </c>
      <c r="K54" s="105"/>
      <c r="L54" s="10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2" s="110" customFormat="1" ht="11.25" customHeight="1">
      <c r="A55" s="108">
        <v>42</v>
      </c>
      <c r="B55" s="104" t="s">
        <v>55</v>
      </c>
      <c r="C55" s="105">
        <f aca="true" t="shared" si="18" ref="C55:J55">SUM(C56)</f>
        <v>0</v>
      </c>
      <c r="D55" s="105">
        <f t="shared" si="18"/>
        <v>0</v>
      </c>
      <c r="E55" s="105">
        <f t="shared" si="18"/>
        <v>0</v>
      </c>
      <c r="F55" s="105">
        <f t="shared" si="18"/>
        <v>0</v>
      </c>
      <c r="G55" s="105">
        <f t="shared" si="18"/>
        <v>0</v>
      </c>
      <c r="H55" s="105">
        <f t="shared" si="18"/>
        <v>0</v>
      </c>
      <c r="I55" s="105">
        <f t="shared" si="18"/>
        <v>0</v>
      </c>
      <c r="J55" s="105">
        <f t="shared" si="18"/>
        <v>0</v>
      </c>
      <c r="K55" s="105"/>
      <c r="L55" s="105"/>
    </row>
    <row r="56" spans="1:256" ht="11.25" customHeight="1">
      <c r="A56" s="100">
        <v>422</v>
      </c>
      <c r="B56" s="103" t="s">
        <v>56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2" s="110" customFormat="1" ht="11.25" customHeight="1">
      <c r="A57" s="108"/>
      <c r="B57" s="112" t="s">
        <v>49</v>
      </c>
      <c r="C57" s="105">
        <f aca="true" t="shared" si="19" ref="C57:J57">C48+C54</f>
        <v>0</v>
      </c>
      <c r="D57" s="105">
        <f t="shared" si="19"/>
        <v>0</v>
      </c>
      <c r="E57" s="105">
        <f t="shared" si="19"/>
        <v>0</v>
      </c>
      <c r="F57" s="105">
        <f t="shared" si="19"/>
        <v>0</v>
      </c>
      <c r="G57" s="105">
        <f t="shared" si="19"/>
        <v>0</v>
      </c>
      <c r="H57" s="105">
        <f t="shared" si="19"/>
        <v>0</v>
      </c>
      <c r="I57" s="105">
        <f t="shared" si="19"/>
        <v>0</v>
      </c>
      <c r="J57" s="105">
        <f t="shared" si="19"/>
        <v>0</v>
      </c>
      <c r="K57" s="105"/>
      <c r="L57" s="105"/>
    </row>
    <row r="58" spans="1:256" ht="11.25" customHeight="1">
      <c r="A58" s="100"/>
      <c r="B58" s="103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 customHeight="1">
      <c r="A59" s="108"/>
      <c r="B59" s="103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2" s="114" customFormat="1" ht="22.5" customHeight="1">
      <c r="A60" s="116" t="s">
        <v>58</v>
      </c>
      <c r="B60" s="113" t="s">
        <v>60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  <row r="61" spans="1:256" ht="11.25" customHeight="1">
      <c r="A61" s="108">
        <v>3</v>
      </c>
      <c r="B61" s="104" t="s">
        <v>39</v>
      </c>
      <c r="C61" s="105">
        <f aca="true" t="shared" si="20" ref="C61:J61">C62</f>
        <v>21794</v>
      </c>
      <c r="D61" s="105">
        <f t="shared" si="20"/>
        <v>0</v>
      </c>
      <c r="E61" s="105">
        <f t="shared" si="20"/>
        <v>0</v>
      </c>
      <c r="F61" s="105">
        <f t="shared" si="20"/>
        <v>0</v>
      </c>
      <c r="G61" s="105">
        <f t="shared" si="20"/>
        <v>21794</v>
      </c>
      <c r="H61" s="105">
        <f t="shared" si="20"/>
        <v>0</v>
      </c>
      <c r="I61" s="105">
        <f t="shared" si="20"/>
        <v>0</v>
      </c>
      <c r="J61" s="105">
        <f t="shared" si="20"/>
        <v>0</v>
      </c>
      <c r="K61" s="109">
        <v>21794</v>
      </c>
      <c r="L61" s="109">
        <v>21794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" s="110" customFormat="1" ht="11.25" customHeight="1">
      <c r="A62" s="108">
        <v>32</v>
      </c>
      <c r="B62" s="104" t="s">
        <v>42</v>
      </c>
      <c r="C62" s="105">
        <f aca="true" t="shared" si="21" ref="C62:J62">SUM(C63)</f>
        <v>21794</v>
      </c>
      <c r="D62" s="105">
        <f t="shared" si="21"/>
        <v>0</v>
      </c>
      <c r="E62" s="105">
        <f t="shared" si="21"/>
        <v>0</v>
      </c>
      <c r="F62" s="105">
        <f t="shared" si="21"/>
        <v>0</v>
      </c>
      <c r="G62" s="105">
        <f t="shared" si="21"/>
        <v>21794</v>
      </c>
      <c r="H62" s="105">
        <f t="shared" si="21"/>
        <v>0</v>
      </c>
      <c r="I62" s="105">
        <f t="shared" si="21"/>
        <v>0</v>
      </c>
      <c r="J62" s="105">
        <f t="shared" si="21"/>
        <v>0</v>
      </c>
      <c r="K62" s="109">
        <v>21794</v>
      </c>
      <c r="L62" s="109">
        <v>21794</v>
      </c>
    </row>
    <row r="63" spans="1:256" ht="11.25" customHeight="1">
      <c r="A63" s="100">
        <v>324</v>
      </c>
      <c r="B63" s="103" t="s">
        <v>61</v>
      </c>
      <c r="C63" s="102">
        <v>21794</v>
      </c>
      <c r="D63" s="102"/>
      <c r="E63" s="102"/>
      <c r="F63" s="102"/>
      <c r="G63" s="102">
        <v>21794</v>
      </c>
      <c r="H63" s="102"/>
      <c r="I63" s="102"/>
      <c r="J63" s="102"/>
      <c r="K63" s="111"/>
      <c r="L63" s="111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2" s="110" customFormat="1" ht="11.25" customHeight="1">
      <c r="A64" s="108"/>
      <c r="B64" s="112" t="s">
        <v>49</v>
      </c>
      <c r="C64" s="105">
        <f aca="true" t="shared" si="22" ref="C64:K64">C61</f>
        <v>21794</v>
      </c>
      <c r="D64" s="105">
        <f t="shared" si="22"/>
        <v>0</v>
      </c>
      <c r="E64" s="105">
        <f t="shared" si="22"/>
        <v>0</v>
      </c>
      <c r="F64" s="105">
        <f t="shared" si="22"/>
        <v>0</v>
      </c>
      <c r="G64" s="105">
        <f t="shared" si="22"/>
        <v>21794</v>
      </c>
      <c r="H64" s="105">
        <f t="shared" si="22"/>
        <v>0</v>
      </c>
      <c r="I64" s="105">
        <f t="shared" si="22"/>
        <v>0</v>
      </c>
      <c r="J64" s="105">
        <f t="shared" si="22"/>
        <v>0</v>
      </c>
      <c r="K64" s="109">
        <f t="shared" si="22"/>
        <v>21794</v>
      </c>
      <c r="L64" s="109">
        <v>21794</v>
      </c>
    </row>
    <row r="65" spans="1:256" ht="11.25" customHeight="1">
      <c r="A65" s="108"/>
      <c r="B65" s="10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>
      <c r="A66" s="108"/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2" s="114" customFormat="1" ht="24" customHeight="1">
      <c r="A67" s="106" t="s">
        <v>37</v>
      </c>
      <c r="B67" s="107" t="s">
        <v>62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1:12" s="110" customFormat="1" ht="11.25" customHeight="1">
      <c r="A68" s="108">
        <v>3</v>
      </c>
      <c r="B68" s="104" t="s">
        <v>39</v>
      </c>
      <c r="C68" s="105">
        <f aca="true" t="shared" si="23" ref="C68:J68">C69+C73</f>
        <v>94850</v>
      </c>
      <c r="D68" s="105">
        <f t="shared" si="23"/>
        <v>0</v>
      </c>
      <c r="E68" s="105">
        <f t="shared" si="23"/>
        <v>8905</v>
      </c>
      <c r="F68" s="105">
        <f t="shared" si="23"/>
        <v>22818</v>
      </c>
      <c r="G68" s="105">
        <f t="shared" si="23"/>
        <v>62663</v>
      </c>
      <c r="H68" s="105">
        <f t="shared" si="23"/>
        <v>464</v>
      </c>
      <c r="I68" s="105">
        <f t="shared" si="23"/>
        <v>0</v>
      </c>
      <c r="J68" s="105">
        <f t="shared" si="23"/>
        <v>0</v>
      </c>
      <c r="K68" s="109">
        <v>94850</v>
      </c>
      <c r="L68" s="109">
        <v>94850</v>
      </c>
    </row>
    <row r="69" spans="1:256" ht="11.25" customHeight="1">
      <c r="A69" s="108">
        <v>31</v>
      </c>
      <c r="B69" s="104" t="s">
        <v>40</v>
      </c>
      <c r="C69" s="105">
        <f aca="true" t="shared" si="24" ref="C69:J69">SUM(C70:C72)</f>
        <v>0</v>
      </c>
      <c r="D69" s="105">
        <f t="shared" si="24"/>
        <v>0</v>
      </c>
      <c r="E69" s="105">
        <f t="shared" si="24"/>
        <v>0</v>
      </c>
      <c r="F69" s="105">
        <f t="shared" si="24"/>
        <v>0</v>
      </c>
      <c r="G69" s="105">
        <f t="shared" si="24"/>
        <v>0</v>
      </c>
      <c r="H69" s="105">
        <f t="shared" si="24"/>
        <v>0</v>
      </c>
      <c r="I69" s="105">
        <f t="shared" si="24"/>
        <v>0</v>
      </c>
      <c r="J69" s="105">
        <f t="shared" si="24"/>
        <v>0</v>
      </c>
      <c r="K69" s="105"/>
      <c r="L69" s="105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 customHeight="1">
      <c r="A70" s="100">
        <v>311</v>
      </c>
      <c r="B70" s="103" t="s">
        <v>52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1.25" customHeight="1">
      <c r="A71" s="100">
        <v>312</v>
      </c>
      <c r="B71" s="103" t="s">
        <v>41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 customHeight="1">
      <c r="A72" s="100">
        <v>313</v>
      </c>
      <c r="B72" s="103" t="s">
        <v>53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2" s="110" customFormat="1" ht="11.25" customHeight="1">
      <c r="A73" s="108">
        <v>32</v>
      </c>
      <c r="B73" s="104" t="s">
        <v>42</v>
      </c>
      <c r="C73" s="105">
        <f aca="true" t="shared" si="25" ref="C73:J73">SUM(C74:C77)</f>
        <v>94850</v>
      </c>
      <c r="D73" s="105">
        <f t="shared" si="25"/>
        <v>0</v>
      </c>
      <c r="E73" s="105">
        <f t="shared" si="25"/>
        <v>8905</v>
      </c>
      <c r="F73" s="105">
        <f t="shared" si="25"/>
        <v>22818</v>
      </c>
      <c r="G73" s="105">
        <f t="shared" si="25"/>
        <v>62663</v>
      </c>
      <c r="H73" s="105">
        <f t="shared" si="25"/>
        <v>464</v>
      </c>
      <c r="I73" s="105">
        <f t="shared" si="25"/>
        <v>0</v>
      </c>
      <c r="J73" s="105">
        <f t="shared" si="25"/>
        <v>0</v>
      </c>
      <c r="K73" s="109">
        <v>94850</v>
      </c>
      <c r="L73" s="109">
        <v>94850</v>
      </c>
    </row>
    <row r="74" spans="1:256" ht="11.25" customHeight="1">
      <c r="A74" s="100">
        <v>321</v>
      </c>
      <c r="B74" s="103" t="s">
        <v>43</v>
      </c>
      <c r="C74" s="102">
        <f>E74+F74</f>
        <v>8405</v>
      </c>
      <c r="D74" s="105"/>
      <c r="E74" s="102">
        <v>1405</v>
      </c>
      <c r="F74" s="102">
        <v>7000</v>
      </c>
      <c r="G74" s="102"/>
      <c r="H74" s="105"/>
      <c r="I74" s="105"/>
      <c r="J74" s="105"/>
      <c r="K74" s="102"/>
      <c r="L74" s="11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1.25" customHeight="1">
      <c r="A75" s="100">
        <v>322</v>
      </c>
      <c r="B75" s="103" t="s">
        <v>44</v>
      </c>
      <c r="C75" s="102">
        <v>15627</v>
      </c>
      <c r="D75" s="102"/>
      <c r="E75" s="102">
        <v>7500</v>
      </c>
      <c r="F75" s="102">
        <v>5000</v>
      </c>
      <c r="G75" s="102">
        <v>2663</v>
      </c>
      <c r="H75" s="102">
        <v>464</v>
      </c>
      <c r="I75" s="102"/>
      <c r="J75" s="102"/>
      <c r="K75" s="111"/>
      <c r="L75" s="111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1.25" customHeight="1">
      <c r="A76" s="100">
        <v>323</v>
      </c>
      <c r="B76" s="103" t="s">
        <v>45</v>
      </c>
      <c r="C76" s="102">
        <v>65000</v>
      </c>
      <c r="D76" s="102"/>
      <c r="E76" s="102"/>
      <c r="F76" s="102">
        <v>5000</v>
      </c>
      <c r="G76" s="102">
        <v>60000</v>
      </c>
      <c r="H76" s="102"/>
      <c r="I76" s="102"/>
      <c r="J76" s="102"/>
      <c r="K76" s="111"/>
      <c r="L76" s="111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1.25" customHeight="1">
      <c r="A77" s="100">
        <v>329</v>
      </c>
      <c r="B77" s="103" t="s">
        <v>46</v>
      </c>
      <c r="C77" s="102">
        <f>E77+F77</f>
        <v>5818</v>
      </c>
      <c r="D77" s="105"/>
      <c r="E77" s="102"/>
      <c r="F77" s="102">
        <v>5818</v>
      </c>
      <c r="G77" s="102"/>
      <c r="H77" s="105"/>
      <c r="I77" s="105"/>
      <c r="J77" s="105"/>
      <c r="K77" s="102"/>
      <c r="L77" s="111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1.25" customHeight="1">
      <c r="A78" s="108">
        <v>4</v>
      </c>
      <c r="B78" s="104" t="s">
        <v>54</v>
      </c>
      <c r="C78" s="105">
        <f aca="true" t="shared" si="26" ref="C78:J78">C79</f>
        <v>60000</v>
      </c>
      <c r="D78" s="105">
        <f t="shared" si="26"/>
        <v>0</v>
      </c>
      <c r="E78" s="105">
        <f t="shared" si="26"/>
        <v>0</v>
      </c>
      <c r="F78" s="105">
        <f t="shared" si="26"/>
        <v>60000</v>
      </c>
      <c r="G78" s="105">
        <f t="shared" si="26"/>
        <v>0</v>
      </c>
      <c r="H78" s="105">
        <f t="shared" si="26"/>
        <v>0</v>
      </c>
      <c r="I78" s="105">
        <f t="shared" si="26"/>
        <v>0</v>
      </c>
      <c r="J78" s="105">
        <f t="shared" si="26"/>
        <v>0</v>
      </c>
      <c r="K78" s="105">
        <f>C78</f>
        <v>60000</v>
      </c>
      <c r="L78" s="109">
        <f>K78</f>
        <v>60000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1.25" customHeight="1">
      <c r="A79" s="108">
        <v>42</v>
      </c>
      <c r="B79" s="104" t="s">
        <v>55</v>
      </c>
      <c r="C79" s="105">
        <f>F79</f>
        <v>60000</v>
      </c>
      <c r="D79" s="105">
        <f aca="true" t="shared" si="27" ref="D79:J79">SUM(D80:D81)</f>
        <v>0</v>
      </c>
      <c r="E79" s="105">
        <f t="shared" si="27"/>
        <v>0</v>
      </c>
      <c r="F79" s="105">
        <f t="shared" si="27"/>
        <v>60000</v>
      </c>
      <c r="G79" s="105">
        <f t="shared" si="27"/>
        <v>0</v>
      </c>
      <c r="H79" s="105">
        <f t="shared" si="27"/>
        <v>0</v>
      </c>
      <c r="I79" s="105">
        <f t="shared" si="27"/>
        <v>0</v>
      </c>
      <c r="J79" s="105">
        <f t="shared" si="27"/>
        <v>0</v>
      </c>
      <c r="K79" s="105">
        <f>C79</f>
        <v>60000</v>
      </c>
      <c r="L79" s="109">
        <f>K79</f>
        <v>60000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1.25" customHeight="1">
      <c r="A80" s="100">
        <v>422</v>
      </c>
      <c r="B80" s="103" t="s">
        <v>56</v>
      </c>
      <c r="C80" s="102">
        <f>F80</f>
        <v>60000</v>
      </c>
      <c r="D80" s="105"/>
      <c r="E80" s="105"/>
      <c r="F80" s="102">
        <v>60000</v>
      </c>
      <c r="G80" s="102"/>
      <c r="H80" s="105"/>
      <c r="I80" s="105"/>
      <c r="J80" s="105"/>
      <c r="K80" s="102"/>
      <c r="L80" s="111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1.25" customHeight="1">
      <c r="A81" s="100">
        <v>424</v>
      </c>
      <c r="B81" s="103" t="s">
        <v>57</v>
      </c>
      <c r="C81" s="102"/>
      <c r="D81" s="102"/>
      <c r="E81" s="102"/>
      <c r="F81" s="102"/>
      <c r="G81" s="102"/>
      <c r="H81" s="102"/>
      <c r="I81" s="102"/>
      <c r="J81" s="102"/>
      <c r="K81" s="111"/>
      <c r="L81" s="11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12" s="110" customFormat="1" ht="11.25" customHeight="1">
      <c r="A82" s="108"/>
      <c r="B82" s="112" t="s">
        <v>49</v>
      </c>
      <c r="C82" s="105">
        <f aca="true" t="shared" si="28" ref="C82:J82">C68+C78</f>
        <v>154850</v>
      </c>
      <c r="D82" s="105">
        <f t="shared" si="28"/>
        <v>0</v>
      </c>
      <c r="E82" s="105">
        <f t="shared" si="28"/>
        <v>8905</v>
      </c>
      <c r="F82" s="105">
        <f t="shared" si="28"/>
        <v>82818</v>
      </c>
      <c r="G82" s="105">
        <f t="shared" si="28"/>
        <v>62663</v>
      </c>
      <c r="H82" s="105">
        <f t="shared" si="28"/>
        <v>464</v>
      </c>
      <c r="I82" s="105">
        <f t="shared" si="28"/>
        <v>0</v>
      </c>
      <c r="J82" s="105">
        <f t="shared" si="28"/>
        <v>0</v>
      </c>
      <c r="K82" s="109">
        <v>154850</v>
      </c>
      <c r="L82" s="109">
        <v>154850</v>
      </c>
    </row>
    <row r="83" spans="1:256" ht="11.25" customHeight="1">
      <c r="A83" s="108"/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1.25" customHeight="1">
      <c r="A84" s="100"/>
      <c r="B84" s="105" t="s">
        <v>73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1.25" customHeight="1">
      <c r="A85" s="115" t="s">
        <v>63</v>
      </c>
      <c r="B85" s="107" t="s">
        <v>74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1.25" customHeight="1">
      <c r="A86" s="108">
        <v>3</v>
      </c>
      <c r="B86" s="104" t="s">
        <v>39</v>
      </c>
      <c r="C86" s="105">
        <f aca="true" t="shared" si="29" ref="C86:J86">C87</f>
        <v>7632</v>
      </c>
      <c r="D86" s="105">
        <f t="shared" si="29"/>
        <v>0</v>
      </c>
      <c r="E86" s="105">
        <f t="shared" si="29"/>
        <v>0</v>
      </c>
      <c r="F86" s="105">
        <f t="shared" si="29"/>
        <v>0</v>
      </c>
      <c r="G86" s="105">
        <f t="shared" si="29"/>
        <v>0</v>
      </c>
      <c r="H86" s="105">
        <f t="shared" si="29"/>
        <v>7632</v>
      </c>
      <c r="I86" s="105">
        <f t="shared" si="29"/>
        <v>0</v>
      </c>
      <c r="J86" s="105">
        <f t="shared" si="29"/>
        <v>0</v>
      </c>
      <c r="K86" s="105"/>
      <c r="L86" s="105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1.25" customHeight="1">
      <c r="A87" s="108">
        <v>32</v>
      </c>
      <c r="B87" s="104" t="s">
        <v>42</v>
      </c>
      <c r="C87" s="105">
        <f aca="true" t="shared" si="30" ref="C87:J87">SUM(C88)</f>
        <v>7632</v>
      </c>
      <c r="D87" s="105">
        <f t="shared" si="30"/>
        <v>0</v>
      </c>
      <c r="E87" s="105">
        <f t="shared" si="30"/>
        <v>0</v>
      </c>
      <c r="F87" s="105">
        <f t="shared" si="30"/>
        <v>0</v>
      </c>
      <c r="G87" s="105">
        <f t="shared" si="30"/>
        <v>0</v>
      </c>
      <c r="H87" s="105">
        <f t="shared" si="30"/>
        <v>7632</v>
      </c>
      <c r="I87" s="105">
        <f t="shared" si="30"/>
        <v>0</v>
      </c>
      <c r="J87" s="105">
        <f t="shared" si="30"/>
        <v>0</v>
      </c>
      <c r="K87" s="105"/>
      <c r="L87" s="105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1.25" customHeight="1">
      <c r="A88" s="100">
        <v>329</v>
      </c>
      <c r="B88" s="103" t="s">
        <v>46</v>
      </c>
      <c r="C88" s="102">
        <v>7632</v>
      </c>
      <c r="D88" s="102"/>
      <c r="E88" s="102"/>
      <c r="F88" s="102"/>
      <c r="G88" s="102"/>
      <c r="H88" s="102">
        <v>7632</v>
      </c>
      <c r="I88" s="102"/>
      <c r="J88" s="102"/>
      <c r="K88" s="102"/>
      <c r="L88" s="102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1.25" customHeight="1">
      <c r="A89" s="108"/>
      <c r="B89" s="112" t="s">
        <v>49</v>
      </c>
      <c r="C89" s="105">
        <f aca="true" t="shared" si="31" ref="C89:J89">C86</f>
        <v>7632</v>
      </c>
      <c r="D89" s="105">
        <f t="shared" si="31"/>
        <v>0</v>
      </c>
      <c r="E89" s="105">
        <f t="shared" si="31"/>
        <v>0</v>
      </c>
      <c r="F89" s="105">
        <f t="shared" si="31"/>
        <v>0</v>
      </c>
      <c r="G89" s="105">
        <f t="shared" si="31"/>
        <v>0</v>
      </c>
      <c r="H89" s="105">
        <f t="shared" si="31"/>
        <v>7632</v>
      </c>
      <c r="I89" s="105">
        <f t="shared" si="31"/>
        <v>0</v>
      </c>
      <c r="J89" s="105">
        <f t="shared" si="31"/>
        <v>0</v>
      </c>
      <c r="K89" s="105"/>
      <c r="L89" s="105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1.25" customHeight="1">
      <c r="A90" s="100"/>
      <c r="B90" s="103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1.25" customHeight="1">
      <c r="A91" s="108"/>
      <c r="B91" s="117" t="s">
        <v>64</v>
      </c>
      <c r="C91" s="118">
        <v>624076</v>
      </c>
      <c r="D91" s="118">
        <f>D18+D26+D44+D57+D64+D88</f>
        <v>439800</v>
      </c>
      <c r="E91" s="118">
        <f>E44+E57+E64+E88+E82</f>
        <v>8905</v>
      </c>
      <c r="F91" s="118">
        <f>F44+F57+F64+F88+F82</f>
        <v>82818</v>
      </c>
      <c r="G91" s="118">
        <f>G44+G57+G64+G88+G82</f>
        <v>84457</v>
      </c>
      <c r="H91" s="118">
        <v>8096</v>
      </c>
      <c r="I91" s="118">
        <f>I44+I57+I64+I88</f>
        <v>0</v>
      </c>
      <c r="J91" s="118">
        <f>J44+J57+J64+J88</f>
        <v>0</v>
      </c>
      <c r="K91" s="119">
        <v>616444</v>
      </c>
      <c r="L91" s="119">
        <v>616444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1.25" customHeight="1">
      <c r="A92" s="100"/>
      <c r="B92" s="103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104" t="s">
        <v>35</v>
      </c>
      <c r="B93" s="105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2.5">
      <c r="A94" s="106" t="s">
        <v>37</v>
      </c>
      <c r="B94" s="107" t="s">
        <v>72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108">
        <v>3</v>
      </c>
      <c r="B95" s="104" t="s">
        <v>39</v>
      </c>
      <c r="C95" s="120">
        <v>65000</v>
      </c>
      <c r="D95" s="120"/>
      <c r="E95"/>
      <c r="F95" s="120">
        <f>F100</f>
        <v>47000</v>
      </c>
      <c r="G95" s="121"/>
      <c r="H95">
        <v>18000</v>
      </c>
      <c r="I95"/>
      <c r="J95"/>
      <c r="K95" s="122">
        <v>65000</v>
      </c>
      <c r="L95" s="122">
        <v>65000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08">
        <v>31</v>
      </c>
      <c r="B96" s="104" t="s">
        <v>40</v>
      </c>
      <c r="C96" s="120"/>
      <c r="D96" s="120"/>
      <c r="E96"/>
      <c r="F96"/>
      <c r="G96" s="121"/>
      <c r="H96"/>
      <c r="I96"/>
      <c r="J96"/>
      <c r="K96" s="122"/>
      <c r="L96" s="122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00">
        <v>311</v>
      </c>
      <c r="B97" s="103" t="s">
        <v>52</v>
      </c>
      <c r="C97" s="102"/>
      <c r="D97" s="102"/>
      <c r="E97"/>
      <c r="F97" s="123"/>
      <c r="G97" s="102"/>
      <c r="H97" s="123"/>
      <c r="I97" s="123"/>
      <c r="J97" s="123"/>
      <c r="K97" s="124"/>
      <c r="L97" s="124"/>
      <c r="M97" s="123"/>
      <c r="N97" s="123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00">
        <v>312</v>
      </c>
      <c r="B98" s="103" t="s">
        <v>41</v>
      </c>
      <c r="C98" s="102"/>
      <c r="D98" s="102"/>
      <c r="E98"/>
      <c r="F98" s="123"/>
      <c r="G98" s="102"/>
      <c r="H98" s="123"/>
      <c r="I98" s="123"/>
      <c r="J98" s="123"/>
      <c r="K98" s="124"/>
      <c r="L98" s="124"/>
      <c r="M98" s="123"/>
      <c r="N98" s="123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100">
        <v>313</v>
      </c>
      <c r="B99" s="103" t="s">
        <v>53</v>
      </c>
      <c r="C99" s="102"/>
      <c r="D99" s="102"/>
      <c r="E99"/>
      <c r="F99" s="123"/>
      <c r="G99" s="102"/>
      <c r="H99" s="123"/>
      <c r="I99" s="123"/>
      <c r="J99" s="123"/>
      <c r="K99" s="124"/>
      <c r="L99" s="124"/>
      <c r="M99" s="123"/>
      <c r="N99" s="123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108">
        <v>32</v>
      </c>
      <c r="B100" s="104" t="s">
        <v>42</v>
      </c>
      <c r="C100" s="120">
        <v>65000</v>
      </c>
      <c r="D100" s="120"/>
      <c r="E100" s="120"/>
      <c r="F100" s="120">
        <f>F102+F103</f>
        <v>47000</v>
      </c>
      <c r="G100" s="120"/>
      <c r="H100" s="120">
        <v>18000</v>
      </c>
      <c r="I100" s="120"/>
      <c r="J100" s="120"/>
      <c r="K100" s="122">
        <v>65000</v>
      </c>
      <c r="L100" s="122">
        <v>65000</v>
      </c>
      <c r="M100" s="124"/>
      <c r="N100" s="123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100">
        <v>321</v>
      </c>
      <c r="B101" s="103" t="s">
        <v>43</v>
      </c>
      <c r="C101" s="102"/>
      <c r="D101" s="102"/>
      <c r="E101"/>
      <c r="F101" s="123"/>
      <c r="G101" s="102"/>
      <c r="H101" s="123"/>
      <c r="I101" s="123"/>
      <c r="J101" s="123"/>
      <c r="K101" s="124"/>
      <c r="L101" s="124"/>
      <c r="M101" s="123"/>
      <c r="N101" s="123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100">
        <v>322</v>
      </c>
      <c r="B102" s="103" t="s">
        <v>44</v>
      </c>
      <c r="C102" s="123">
        <v>65000</v>
      </c>
      <c r="D102" s="123"/>
      <c r="E102"/>
      <c r="F102" s="123">
        <v>47000</v>
      </c>
      <c r="G102" s="123"/>
      <c r="H102" s="123">
        <v>18000</v>
      </c>
      <c r="I102" s="123"/>
      <c r="J102" s="123"/>
      <c r="K102" s="124"/>
      <c r="L102" s="124"/>
      <c r="M102" s="123"/>
      <c r="N102" s="123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100">
        <v>323</v>
      </c>
      <c r="B103" s="103" t="s">
        <v>45</v>
      </c>
      <c r="C103" s="123"/>
      <c r="D103" s="123"/>
      <c r="E103"/>
      <c r="F103" s="123"/>
      <c r="G103" s="123"/>
      <c r="H103" s="123"/>
      <c r="I103" s="123"/>
      <c r="J103" s="123"/>
      <c r="K103" s="124">
        <f>C103*1.01</f>
        <v>0</v>
      </c>
      <c r="L103" s="124">
        <f>K103*1.03</f>
        <v>0</v>
      </c>
      <c r="M103" s="123"/>
      <c r="N103" s="12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108">
        <v>34</v>
      </c>
      <c r="B104" s="104" t="s">
        <v>65</v>
      </c>
      <c r="C104" s="120">
        <f>C105</f>
        <v>0</v>
      </c>
      <c r="D104" s="120"/>
      <c r="E104" s="120"/>
      <c r="F104" s="120"/>
      <c r="G104" s="120">
        <f>G105</f>
        <v>0</v>
      </c>
      <c r="H104" s="120"/>
      <c r="I104" s="120"/>
      <c r="J104" s="120"/>
      <c r="K104" s="122">
        <f>K105</f>
        <v>0</v>
      </c>
      <c r="L104" s="122">
        <f>L105</f>
        <v>0</v>
      </c>
      <c r="M104" s="123"/>
      <c r="N104" s="123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100">
        <v>343</v>
      </c>
      <c r="B105" s="103" t="s">
        <v>48</v>
      </c>
      <c r="C105" s="123"/>
      <c r="D105" s="123"/>
      <c r="E105" s="123"/>
      <c r="F105" s="123"/>
      <c r="G105" s="123"/>
      <c r="H105" s="123"/>
      <c r="I105" s="123"/>
      <c r="J105" s="123"/>
      <c r="K105" s="124">
        <f>C105*1.01</f>
        <v>0</v>
      </c>
      <c r="L105" s="124">
        <f>K105*1.03</f>
        <v>0</v>
      </c>
      <c r="M105" s="123"/>
      <c r="N105" s="123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100"/>
      <c r="B106" s="112" t="s">
        <v>49</v>
      </c>
      <c r="C106" s="120">
        <f>C95</f>
        <v>65000</v>
      </c>
      <c r="D106" s="120"/>
      <c r="E106" s="120"/>
      <c r="F106" s="120">
        <f>F95</f>
        <v>47000</v>
      </c>
      <c r="G106" s="120">
        <f>G95+G100+G105</f>
        <v>0</v>
      </c>
      <c r="H106" s="120">
        <v>18000</v>
      </c>
      <c r="I106" s="120"/>
      <c r="J106" s="120"/>
      <c r="K106" s="122">
        <f>K96+K100+K104</f>
        <v>65000</v>
      </c>
      <c r="L106" s="122">
        <f>L96+L100+L104</f>
        <v>65000</v>
      </c>
      <c r="M106" s="120"/>
      <c r="N106" s="123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>
      <c r="A107" s="104"/>
      <c r="B107" s="125" t="s">
        <v>75</v>
      </c>
      <c r="C107" s="126">
        <v>689076</v>
      </c>
      <c r="D107" s="126">
        <v>439800</v>
      </c>
      <c r="E107" s="126">
        <v>8905</v>
      </c>
      <c r="F107" s="126">
        <v>129818</v>
      </c>
      <c r="G107" s="127"/>
      <c r="H107" s="126">
        <v>26096</v>
      </c>
      <c r="I107" s="127"/>
      <c r="J107" s="127"/>
      <c r="K107" s="126">
        <v>681444</v>
      </c>
      <c r="L107" s="126">
        <v>681444</v>
      </c>
      <c r="M107" s="120"/>
      <c r="N107" s="123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106"/>
      <c r="B108" s="107"/>
      <c r="C108"/>
      <c r="D108"/>
      <c r="E108"/>
      <c r="F108"/>
      <c r="G108"/>
      <c r="H108"/>
      <c r="I108"/>
      <c r="J108"/>
      <c r="K108"/>
      <c r="L108"/>
      <c r="M108" s="123"/>
      <c r="N108" s="123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108"/>
      <c r="B109" s="104"/>
      <c r="C109" s="120"/>
      <c r="D109" s="120"/>
      <c r="E109"/>
      <c r="F109" s="120"/>
      <c r="G109" s="121"/>
      <c r="H109"/>
      <c r="I109"/>
      <c r="J109"/>
      <c r="K109" s="122"/>
      <c r="L109" s="122"/>
      <c r="M109" s="123"/>
      <c r="N109" s="123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108"/>
      <c r="B110" s="104"/>
      <c r="C110" s="120"/>
      <c r="D110" s="120"/>
      <c r="E110"/>
      <c r="F110"/>
      <c r="G110" s="121"/>
      <c r="H110"/>
      <c r="I110"/>
      <c r="J110"/>
      <c r="K110" s="122"/>
      <c r="L110" s="122"/>
      <c r="M110" s="123"/>
      <c r="N110" s="123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100"/>
      <c r="B111" s="103"/>
      <c r="C111" s="102"/>
      <c r="D111" s="102"/>
      <c r="E111"/>
      <c r="F111" s="123"/>
      <c r="G111" s="102"/>
      <c r="H111" s="123"/>
      <c r="I111" s="123"/>
      <c r="J111" s="123"/>
      <c r="K111" s="124"/>
      <c r="L111" s="124"/>
      <c r="M111" s="123"/>
      <c r="N111" s="123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100"/>
      <c r="B112" s="103"/>
      <c r="C112" s="102"/>
      <c r="D112" s="102"/>
      <c r="E112"/>
      <c r="F112" s="123"/>
      <c r="G112" s="102"/>
      <c r="H112" s="123"/>
      <c r="I112" s="123"/>
      <c r="J112" s="123"/>
      <c r="K112" s="124"/>
      <c r="L112" s="124"/>
      <c r="M112" s="120"/>
      <c r="N112" s="123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100"/>
      <c r="B113" s="103"/>
      <c r="C113" s="102"/>
      <c r="D113" s="102"/>
      <c r="E113"/>
      <c r="F113" s="123"/>
      <c r="G113" s="102"/>
      <c r="H113" s="123"/>
      <c r="I113" s="123"/>
      <c r="J113" s="123"/>
      <c r="K113" s="124"/>
      <c r="L113" s="124"/>
      <c r="M113" s="120"/>
      <c r="N113" s="12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108"/>
      <c r="B114" s="104"/>
      <c r="C114" s="120"/>
      <c r="D114" s="120"/>
      <c r="E114" s="120"/>
      <c r="F114" s="120"/>
      <c r="G114" s="120"/>
      <c r="H114" s="120"/>
      <c r="I114" s="120"/>
      <c r="J114" s="120"/>
      <c r="K114" s="122"/>
      <c r="L114" s="122"/>
      <c r="M114" s="123"/>
      <c r="N114" s="123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100"/>
      <c r="B115" s="103"/>
      <c r="C115" s="102"/>
      <c r="D115" s="102"/>
      <c r="E115"/>
      <c r="F115" s="123"/>
      <c r="G115" s="102"/>
      <c r="H115" s="123"/>
      <c r="I115" s="123"/>
      <c r="J115" s="123"/>
      <c r="K115" s="124"/>
      <c r="L115" s="124"/>
      <c r="M115" s="123"/>
      <c r="N115" s="123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12" ht="12.75">
      <c r="A116" s="100"/>
      <c r="B116" s="103"/>
      <c r="C116" s="123"/>
      <c r="D116" s="123"/>
      <c r="E116"/>
      <c r="F116" s="123"/>
      <c r="G116" s="123"/>
      <c r="H116" s="123"/>
      <c r="I116" s="123"/>
      <c r="J116" s="123"/>
      <c r="K116" s="124"/>
      <c r="L116" s="124"/>
    </row>
    <row r="117" spans="1:12" ht="12.75">
      <c r="A117" s="100"/>
      <c r="B117" s="103"/>
      <c r="C117" s="123"/>
      <c r="D117" s="123"/>
      <c r="E117"/>
      <c r="F117" s="123"/>
      <c r="G117" s="123"/>
      <c r="H117" s="123"/>
      <c r="I117" s="123"/>
      <c r="J117" s="123"/>
      <c r="K117" s="124"/>
      <c r="L117" s="124"/>
    </row>
    <row r="118" spans="1:12" ht="12.75">
      <c r="A118" s="108"/>
      <c r="B118" s="104"/>
      <c r="C118" s="120"/>
      <c r="D118" s="120"/>
      <c r="E118" s="120"/>
      <c r="F118" s="120"/>
      <c r="G118" s="120"/>
      <c r="H118" s="120"/>
      <c r="I118" s="120"/>
      <c r="J118" s="120"/>
      <c r="K118" s="122"/>
      <c r="L118" s="122"/>
    </row>
    <row r="119" spans="1:12" ht="12.75">
      <c r="A119" s="100"/>
      <c r="B119" s="103"/>
      <c r="C119" s="123"/>
      <c r="D119" s="123"/>
      <c r="E119" s="123"/>
      <c r="F119" s="123"/>
      <c r="G119" s="123"/>
      <c r="H119" s="123"/>
      <c r="I119" s="123"/>
      <c r="J119" s="123"/>
      <c r="K119" s="124"/>
      <c r="L119" s="124"/>
    </row>
    <row r="120" spans="1:12" ht="12.75">
      <c r="A120" s="100"/>
      <c r="B120" s="112"/>
      <c r="C120" s="120"/>
      <c r="D120" s="120"/>
      <c r="E120" s="120"/>
      <c r="F120" s="120"/>
      <c r="G120" s="120"/>
      <c r="H120" s="120"/>
      <c r="I120" s="120"/>
      <c r="J120" s="120"/>
      <c r="K120" s="122"/>
      <c r="L120" s="122"/>
    </row>
  </sheetData>
  <sheetProtection selectLockedCells="1" selectUnlockedCells="1"/>
  <mergeCells count="1">
    <mergeCell ref="A1:L1"/>
  </mergeCells>
  <printOptions horizontalCentered="1"/>
  <pageMargins left="0.19652777777777777" right="0.19652777777777777" top="0.43333333333333335" bottom="0.39305555555555555" header="0.5118055555555555" footer="0.19652777777777777"/>
  <pageSetup firstPageNumber="3" useFirstPageNumber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MZOS</cp:lastModifiedBy>
  <cp:lastPrinted>2016-10-14T06:47:05Z</cp:lastPrinted>
  <dcterms:created xsi:type="dcterms:W3CDTF">2013-09-11T11:00:21Z</dcterms:created>
  <dcterms:modified xsi:type="dcterms:W3CDTF">2016-10-14T07:07:33Z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